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495" activeTab="0"/>
  </bookViews>
  <sheets>
    <sheet name="intro" sheetId="1" r:id="rId1"/>
    <sheet name="employee data" sheetId="2" r:id="rId2"/>
    <sheet name="data summary" sheetId="3" r:id="rId3"/>
    <sheet name="visual summary for snapshot" sheetId="4" r:id="rId4"/>
  </sheets>
  <definedNames>
    <definedName name="_xlnm._FilterDatabase" localSheetId="1" hidden="1">'employee data'!$B$1:$AC$300</definedName>
    <definedName name="_xlfn.COUNTIFS" hidden="1">#NAME?</definedName>
    <definedName name="_xlnm.Print_Area" localSheetId="2">'data summary'!$A$1:$N$54</definedName>
    <definedName name="_xlnm.Print_Area" localSheetId="3">'visual summary for snapshot'!$A$1:$N$40</definedName>
    <definedName name="reasons">'intro'!$B$25:$B$29</definedName>
    <definedName name="Status">'data summary'!$C$29:$C$36</definedName>
  </definedNames>
  <calcPr fullCalcOnLoad="1"/>
</workbook>
</file>

<file path=xl/comments2.xml><?xml version="1.0" encoding="utf-8"?>
<comments xmlns="http://schemas.openxmlformats.org/spreadsheetml/2006/main">
  <authors>
    <author>Bryn Sadownik</author>
  </authors>
  <commentList>
    <comment ref="K1" authorId="0">
      <text>
        <r>
          <rPr>
            <sz val="9"/>
            <rFont val="Tahoma"/>
            <family val="2"/>
          </rPr>
          <t>Choose reasons from the drop down menu. Add or change categories 
on the intro sheet.</t>
        </r>
      </text>
    </comment>
    <comment ref="F1" authorId="0">
      <text>
        <r>
          <rPr>
            <sz val="9"/>
            <rFont val="Tahoma"/>
            <family val="2"/>
          </rPr>
          <t>Do not change wording here. Do this on the intro page only. Add 'x' if this issue applies to this employee</t>
        </r>
      </text>
    </comment>
    <comment ref="G1" authorId="0">
      <text>
        <r>
          <rPr>
            <sz val="9"/>
            <rFont val="Tahoma"/>
            <family val="2"/>
          </rPr>
          <t xml:space="preserve">Do not change wording here. Do this on the intro page only. Add 'x' if this issue applies to this employee
</t>
        </r>
      </text>
    </comment>
    <comment ref="H1" authorId="0">
      <text>
        <r>
          <rPr>
            <sz val="9"/>
            <rFont val="Tahoma"/>
            <family val="2"/>
          </rPr>
          <t xml:space="preserve">Do not change wording here. Do this on the intro page only. Add 'x' if this issue applies to this employee
</t>
        </r>
      </text>
    </comment>
    <comment ref="I1" authorId="0">
      <text>
        <r>
          <rPr>
            <sz val="9"/>
            <rFont val="Tahoma"/>
            <family val="2"/>
          </rPr>
          <t xml:space="preserve">Do not change wording here. Do this on the intro page only. Add 'x' if this issue applies to this employee
</t>
        </r>
      </text>
    </comment>
  </commentList>
</comments>
</file>

<file path=xl/sharedStrings.xml><?xml version="1.0" encoding="utf-8"?>
<sst xmlns="http://schemas.openxmlformats.org/spreadsheetml/2006/main" count="94" uniqueCount="81">
  <si>
    <t>Surname</t>
  </si>
  <si>
    <t>Name</t>
  </si>
  <si>
    <t>Date of Hire</t>
  </si>
  <si>
    <t>Contract length (time period)</t>
  </si>
  <si>
    <t>Months</t>
  </si>
  <si>
    <t>Last day worked</t>
  </si>
  <si>
    <t>Comments</t>
  </si>
  <si>
    <t>Contract length 
(# of months)</t>
  </si>
  <si>
    <t>Average term</t>
  </si>
  <si>
    <t>Max</t>
  </si>
  <si>
    <t>other job opportunity</t>
  </si>
  <si>
    <t>New in Year</t>
  </si>
  <si>
    <t>Contract on-going or ended</t>
  </si>
  <si>
    <t>Contract in</t>
  </si>
  <si>
    <t>Total</t>
  </si>
  <si>
    <t>New</t>
  </si>
  <si>
    <t>Returning</t>
  </si>
  <si>
    <t>Left</t>
  </si>
  <si>
    <t>employment ended in</t>
  </si>
  <si>
    <t>Year</t>
  </si>
  <si>
    <t xml:space="preserve">not a fit </t>
  </si>
  <si>
    <t xml:space="preserve">personal reasons </t>
  </si>
  <si>
    <t>work shortage</t>
  </si>
  <si>
    <t>Currently employed</t>
  </si>
  <si>
    <t>less than 1 year</t>
  </si>
  <si>
    <t>1-3 years</t>
  </si>
  <si>
    <t>3-5 years</t>
  </si>
  <si>
    <t>more than 5 years</t>
  </si>
  <si>
    <t xml:space="preserve"># employees who have stayed </t>
  </si>
  <si>
    <t>Employment Outcomes</t>
  </si>
  <si>
    <t>Employment Tenure</t>
  </si>
  <si>
    <t>Employee count by year</t>
  </si>
  <si>
    <t>Living with Mental Health Issues</t>
  </si>
  <si>
    <t>Homeless or at Risk of Homelessness</t>
  </si>
  <si>
    <t>Living with Addictions Issues</t>
  </si>
  <si>
    <t>Living with Physical Disability</t>
  </si>
  <si>
    <t>Targetted Hire</t>
  </si>
  <si>
    <t>Target</t>
  </si>
  <si>
    <t>Non-target</t>
  </si>
  <si>
    <t># of employees at time of hire</t>
  </si>
  <si>
    <t>#</t>
  </si>
  <si>
    <t xml:space="preserve">Employees </t>
  </si>
  <si>
    <t>education opportunity</t>
  </si>
  <si>
    <t>Currently employed - increased responsibility</t>
  </si>
  <si>
    <t>Currently employed - at same level</t>
  </si>
  <si>
    <t>Current year</t>
  </si>
  <si>
    <t>Target employment profile</t>
  </si>
  <si>
    <t>overall</t>
  </si>
  <si>
    <t>current year</t>
  </si>
  <si>
    <t>Categories for Leaving</t>
  </si>
  <si>
    <t>First year</t>
  </si>
  <si>
    <t>(This is calculated from your data)</t>
  </si>
  <si>
    <t>Departed</t>
  </si>
  <si>
    <t>Reason for Leaving
(CHOOSE FROM DROP DOWN MENU!)</t>
  </si>
  <si>
    <t>You can customize the following categories</t>
  </si>
  <si>
    <t>Employment challenges of new hires</t>
  </si>
  <si>
    <t>Data Summary</t>
  </si>
  <si>
    <t>Visual Summary for Snapshot</t>
  </si>
  <si>
    <t>About this Workbook</t>
  </si>
  <si>
    <t>How to use</t>
  </si>
  <si>
    <t>Other pointers</t>
  </si>
  <si>
    <t>Enterprise Name</t>
  </si>
  <si>
    <t>Date of last data entry</t>
  </si>
  <si>
    <t>Increased responsibilities during employment?
(indicate 'same level' or 'more responsibility')</t>
  </si>
  <si>
    <t>Acknowledgements</t>
  </si>
  <si>
    <t>This worksheet was developed by Bryn Sadownik as part of the Demonstrating Value Initiative at Vancity Community Foundation.  The worksheet was originally developed in January 2014. Further copies of this worksheet can be downloaded at www.demonstratingvalue.org.</t>
  </si>
  <si>
    <t>Share of employees who face barriers to employement</t>
  </si>
  <si>
    <t>Supportive Employment Profile</t>
  </si>
  <si>
    <t>Spreadsheet tool to track employee tenure, characteristics and departure</t>
  </si>
  <si>
    <t>&gt;Enter Requested Employee Data on the Employee Data Sheet. Fill in only the columns in white.</t>
  </si>
  <si>
    <t>&gt;See the comment boxes on the column headers for clarifications on what to fill in.</t>
  </si>
  <si>
    <t>&gt;The data will be summarized on the last sheet</t>
  </si>
  <si>
    <t>&gt;Do not fill in columns for data you are not interested in (look at the 'Visual Summary for Snapshot' to understand spreadsheet outputs)</t>
  </si>
  <si>
    <t>&gt;Do not add summations or other formulas below a column on the employee data sheet. Do this on an extra sheet, or insert a column.</t>
  </si>
  <si>
    <t>&gt;The data summary and visual summary are designed for a ten year period (If you want to use it for a longer period, you will need to customize it).</t>
  </si>
  <si>
    <t>&gt;Collection of personal data must be done in accordance with privacy legislation in your jurisdiction.</t>
  </si>
  <si>
    <t>&gt;You can add up to 299 employees</t>
  </si>
  <si>
    <t>If you find errors in this workbook, or have questions. Please contact Demonstrating Value on our website.</t>
  </si>
  <si>
    <t xml:space="preserve">Refer to "Supportive Employment Profile with Sample Data.xls" for a worksheet with sample data. </t>
  </si>
  <si>
    <t>Version 1.0</t>
  </si>
  <si>
    <t>This workbook is designed to track and summarize supportive employment trends, how your employees are developing over time, and breaks out categories you are interested in.  It is a cumulative record of all employees.
These data should ideally be tracked as part of a Human Resources software application and integrated with payroll data. But if you don't have the fancy system yet, this could help!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</si>
</sst>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409]d\-mmm\-yy;@"/>
    <numFmt numFmtId="167" formatCode="m/d/yyyy;@"/>
    <numFmt numFmtId="168" formatCode="[$-409]mmmm\ d\,\ yyyy;@"/>
    <numFmt numFmtId="169" formatCode="[$-409]mmmm\-dd\-yy"/>
  </numFmts>
  <fonts count="60">
    <font>
      <sz val="10"/>
      <name val="Arial"/>
      <family val="0"/>
    </font>
    <font>
      <sz val="11"/>
      <color indexed="8"/>
      <name val="Calibri"/>
      <family val="2"/>
    </font>
    <font>
      <u val="single"/>
      <sz val="10"/>
      <color indexed="12"/>
      <name val="Arial"/>
      <family val="2"/>
    </font>
    <font>
      <b/>
      <sz val="10"/>
      <name val="Arial"/>
      <family val="2"/>
    </font>
    <font>
      <u val="single"/>
      <sz val="10"/>
      <name val="Arial"/>
      <family val="2"/>
    </font>
    <font>
      <sz val="9"/>
      <name val="Tahoma"/>
      <family val="2"/>
    </font>
    <font>
      <b/>
      <sz val="11"/>
      <color indexed="9"/>
      <name val="Arial"/>
      <family val="2"/>
    </font>
    <font>
      <b/>
      <sz val="12"/>
      <color indexed="9"/>
      <name val="Arial"/>
      <family val="2"/>
    </font>
    <font>
      <b/>
      <sz val="16"/>
      <color indexed="9"/>
      <name val="Arial"/>
      <family val="2"/>
    </font>
    <font>
      <b/>
      <sz val="12"/>
      <color indexed="56"/>
      <name val="Arial"/>
      <family val="2"/>
    </font>
    <font>
      <b/>
      <sz val="11"/>
      <color indexed="56"/>
      <name val="Arial"/>
      <family val="2"/>
    </font>
    <font>
      <sz val="12"/>
      <name val="Arial"/>
      <family val="2"/>
    </font>
    <font>
      <b/>
      <i/>
      <sz val="10"/>
      <name val="Arial"/>
      <family val="2"/>
    </font>
    <font>
      <b/>
      <sz val="9"/>
      <color indexed="56"/>
      <name val="Arial"/>
      <family val="2"/>
    </font>
    <font>
      <sz val="11"/>
      <name val="Calibri"/>
      <family val="2"/>
    </font>
    <font>
      <sz val="10"/>
      <color indexed="12"/>
      <name val="Arial"/>
      <family val="2"/>
    </font>
    <font>
      <sz val="10"/>
      <name val="Calibri"/>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0"/>
      <color indexed="8"/>
      <name val="Calibri"/>
      <family val="0"/>
    </font>
    <font>
      <b/>
      <sz val="10"/>
      <color indexed="8"/>
      <name val="Calibri"/>
      <family val="0"/>
    </font>
    <font>
      <b/>
      <sz val="10.5"/>
      <color indexed="8"/>
      <name val="Calibri"/>
      <family val="0"/>
    </font>
    <font>
      <sz val="9"/>
      <color indexed="8"/>
      <name val="Calibri"/>
      <family val="0"/>
    </font>
    <font>
      <sz val="10.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0"/>
      <color rgb="FF0000FF"/>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indexed="56"/>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top style="thin"/>
      <botto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4">
    <xf numFmtId="0" fontId="0" fillId="0" borderId="0" xfId="0" applyAlignment="1">
      <alignment/>
    </xf>
    <xf numFmtId="0" fontId="14" fillId="33" borderId="10" xfId="42" applyNumberFormat="1" applyFont="1" applyFill="1" applyBorder="1" applyAlignment="1">
      <alignment/>
    </xf>
    <xf numFmtId="0" fontId="57" fillId="0" borderId="10" xfId="0" applyFont="1" applyFill="1" applyBorder="1" applyAlignment="1" applyProtection="1">
      <alignment horizontal="left"/>
      <protection locked="0"/>
    </xf>
    <xf numFmtId="166" fontId="57" fillId="0" borderId="10" xfId="0" applyNumberFormat="1" applyFont="1" applyFill="1" applyBorder="1" applyAlignment="1" applyProtection="1">
      <alignment/>
      <protection locked="0"/>
    </xf>
    <xf numFmtId="166" fontId="57" fillId="0" borderId="10" xfId="52" applyNumberFormat="1" applyFont="1" applyFill="1" applyBorder="1" applyAlignment="1" applyProtection="1">
      <alignment/>
      <protection locked="0"/>
    </xf>
    <xf numFmtId="166" fontId="57" fillId="0" borderId="10" xfId="52" applyNumberFormat="1" applyFont="1" applyBorder="1" applyAlignment="1" applyProtection="1">
      <alignment/>
      <protection locked="0"/>
    </xf>
    <xf numFmtId="166" fontId="57" fillId="0" borderId="10" xfId="0" applyNumberFormat="1" applyFont="1" applyBorder="1" applyAlignment="1" applyProtection="1">
      <alignment/>
      <protection locked="0"/>
    </xf>
    <xf numFmtId="0" fontId="57" fillId="0" borderId="10" xfId="0" applyFont="1" applyFill="1" applyBorder="1" applyAlignment="1" applyProtection="1">
      <alignment horizontal="center"/>
      <protection locked="0"/>
    </xf>
    <xf numFmtId="166" fontId="57" fillId="0" borderId="10" xfId="52" applyNumberFormat="1" applyFont="1" applyFill="1" applyBorder="1" applyAlignment="1" applyProtection="1">
      <alignment horizontal="center"/>
      <protection locked="0"/>
    </xf>
    <xf numFmtId="166" fontId="57" fillId="0" borderId="10" xfId="52" applyNumberFormat="1" applyFont="1" applyFill="1" applyBorder="1" applyAlignment="1" applyProtection="1" quotePrefix="1">
      <alignment/>
      <protection locked="0"/>
    </xf>
    <xf numFmtId="166" fontId="57" fillId="0" borderId="10" xfId="0" applyNumberFormat="1" applyFont="1" applyFill="1" applyBorder="1" applyAlignment="1" applyProtection="1">
      <alignment horizontal="right"/>
      <protection locked="0"/>
    </xf>
    <xf numFmtId="0" fontId="57" fillId="0" borderId="10" xfId="0" applyFont="1" applyBorder="1" applyAlignment="1" applyProtection="1">
      <alignment/>
      <protection locked="0"/>
    </xf>
    <xf numFmtId="0" fontId="57" fillId="0" borderId="10" xfId="0" applyFont="1" applyBorder="1" applyAlignment="1" applyProtection="1">
      <alignment horizontal="center"/>
      <protection locked="0"/>
    </xf>
    <xf numFmtId="0" fontId="57" fillId="0" borderId="10" xfId="52" applyFont="1" applyBorder="1" applyAlignment="1" applyProtection="1">
      <alignment horizontal="center"/>
      <protection locked="0"/>
    </xf>
    <xf numFmtId="0" fontId="0" fillId="0" borderId="0" xfId="0" applyAlignment="1" applyProtection="1">
      <alignment/>
      <protection locked="0"/>
    </xf>
    <xf numFmtId="0" fontId="0" fillId="0" borderId="0" xfId="0" applyBorder="1" applyAlignment="1">
      <alignment/>
    </xf>
    <xf numFmtId="166" fontId="57" fillId="0" borderId="10" xfId="0" applyNumberFormat="1" applyFont="1" applyFill="1" applyBorder="1" applyAlignment="1" applyProtection="1">
      <alignment horizontal="center"/>
      <protection locked="0"/>
    </xf>
    <xf numFmtId="166" fontId="57" fillId="0" borderId="10" xfId="52" applyNumberFormat="1" applyFont="1" applyBorder="1" applyAlignment="1" applyProtection="1">
      <alignment horizontal="center"/>
      <protection locked="0"/>
    </xf>
    <xf numFmtId="166" fontId="57" fillId="0" borderId="10" xfId="0" applyNumberFormat="1" applyFont="1" applyBorder="1" applyAlignment="1" applyProtection="1">
      <alignment horizontal="center"/>
      <protection locked="0"/>
    </xf>
    <xf numFmtId="0" fontId="0" fillId="0" borderId="0" xfId="0" applyAlignment="1">
      <alignment horizontal="center"/>
    </xf>
    <xf numFmtId="0" fontId="0" fillId="34" borderId="0" xfId="0" applyFill="1" applyBorder="1" applyAlignment="1" applyProtection="1">
      <alignment horizontal="left"/>
      <protection locked="0"/>
    </xf>
    <xf numFmtId="167" fontId="14" fillId="34" borderId="0" xfId="0" applyNumberFormat="1" applyFont="1" applyFill="1" applyBorder="1" applyAlignment="1" applyProtection="1">
      <alignment horizontal="center" wrapText="1"/>
      <protection locked="0"/>
    </xf>
    <xf numFmtId="167" fontId="16" fillId="34" borderId="0" xfId="0" applyNumberFormat="1" applyFont="1" applyFill="1" applyBorder="1" applyAlignment="1" applyProtection="1">
      <alignment horizontal="center" wrapText="1"/>
      <protection locked="0"/>
    </xf>
    <xf numFmtId="0" fontId="14" fillId="34" borderId="11" xfId="0" applyFont="1" applyFill="1" applyBorder="1" applyAlignment="1" applyProtection="1">
      <alignment wrapText="1"/>
      <protection locked="0"/>
    </xf>
    <xf numFmtId="0" fontId="14" fillId="34" borderId="12" xfId="0" applyFont="1" applyFill="1" applyBorder="1" applyAlignment="1" applyProtection="1">
      <alignment wrapText="1"/>
      <protection locked="0"/>
    </xf>
    <xf numFmtId="165" fontId="14" fillId="34" borderId="10" xfId="42" applyNumberFormat="1" applyFont="1" applyFill="1" applyBorder="1" applyAlignment="1">
      <alignment horizontal="center"/>
    </xf>
    <xf numFmtId="0" fontId="0" fillId="34" borderId="0" xfId="0" applyFill="1" applyAlignment="1">
      <alignment/>
    </xf>
    <xf numFmtId="0" fontId="0" fillId="34" borderId="0" xfId="0" applyFill="1" applyAlignment="1">
      <alignment horizontal="center"/>
    </xf>
    <xf numFmtId="0" fontId="0" fillId="34" borderId="0" xfId="0" applyFill="1" applyAlignment="1" applyProtection="1">
      <alignment/>
      <protection locked="0"/>
    </xf>
    <xf numFmtId="0" fontId="0" fillId="34" borderId="0"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 fillId="34" borderId="0"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xf>
    <xf numFmtId="165" fontId="0" fillId="34" borderId="0" xfId="42" applyNumberFormat="1" applyFont="1" applyFill="1" applyBorder="1" applyAlignment="1">
      <alignment/>
    </xf>
    <xf numFmtId="0" fontId="4" fillId="34" borderId="0" xfId="0" applyFont="1" applyFill="1" applyBorder="1" applyAlignment="1">
      <alignment/>
    </xf>
    <xf numFmtId="0" fontId="0" fillId="34" borderId="0" xfId="0" applyFill="1" applyBorder="1" applyAlignment="1">
      <alignment horizontal="right"/>
    </xf>
    <xf numFmtId="0" fontId="0" fillId="34" borderId="0" xfId="0" applyFont="1" applyFill="1" applyBorder="1" applyAlignment="1">
      <alignment wrapText="1"/>
    </xf>
    <xf numFmtId="165" fontId="0" fillId="34" borderId="0" xfId="42" applyNumberFormat="1" applyFont="1" applyFill="1" applyBorder="1" applyAlignment="1">
      <alignment horizontal="center"/>
    </xf>
    <xf numFmtId="165" fontId="0" fillId="34" borderId="0" xfId="0" applyNumberFormat="1" applyFill="1" applyBorder="1" applyAlignment="1">
      <alignment/>
    </xf>
    <xf numFmtId="1" fontId="0" fillId="34" borderId="0" xfId="0" applyNumberFormat="1" applyFill="1" applyBorder="1" applyAlignment="1">
      <alignment/>
    </xf>
    <xf numFmtId="0" fontId="58" fillId="34" borderId="0" xfId="0" applyFont="1" applyFill="1" applyBorder="1" applyAlignment="1">
      <alignment/>
    </xf>
    <xf numFmtId="0" fontId="0" fillId="34" borderId="0" xfId="0" applyFont="1" applyFill="1" applyBorder="1" applyAlignment="1">
      <alignment horizontal="center"/>
    </xf>
    <xf numFmtId="9" fontId="0" fillId="34" borderId="0" xfId="58" applyFont="1" applyFill="1" applyBorder="1" applyAlignment="1">
      <alignment/>
    </xf>
    <xf numFmtId="0" fontId="0" fillId="34" borderId="0" xfId="0" applyFill="1" applyBorder="1" applyAlignment="1" quotePrefix="1">
      <alignment/>
    </xf>
    <xf numFmtId="167" fontId="0" fillId="34" borderId="0" xfId="0" applyNumberFormat="1" applyFont="1" applyFill="1" applyBorder="1" applyAlignment="1" applyProtection="1">
      <alignment horizontal="left" vertical="center" wrapText="1" indent="1"/>
      <protection locked="0"/>
    </xf>
    <xf numFmtId="9" fontId="0" fillId="34" borderId="0" xfId="0" applyNumberFormat="1" applyFill="1" applyAlignment="1">
      <alignment/>
    </xf>
    <xf numFmtId="0" fontId="0" fillId="33" borderId="0" xfId="0" applyFill="1" applyAlignment="1">
      <alignment/>
    </xf>
    <xf numFmtId="0" fontId="3" fillId="33" borderId="0" xfId="0" applyFont="1" applyFill="1" applyAlignment="1">
      <alignment/>
    </xf>
    <xf numFmtId="9" fontId="0" fillId="33" borderId="0" xfId="0" applyNumberFormat="1" applyFont="1" applyFill="1" applyAlignment="1">
      <alignment/>
    </xf>
    <xf numFmtId="0" fontId="0" fillId="33" borderId="0" xfId="0" applyFont="1" applyFill="1" applyAlignment="1">
      <alignment/>
    </xf>
    <xf numFmtId="0" fontId="6" fillId="35" borderId="0" xfId="0" applyFont="1" applyFill="1" applyAlignment="1" applyProtection="1">
      <alignment/>
      <protection/>
    </xf>
    <xf numFmtId="0" fontId="6" fillId="35" borderId="0" xfId="0" applyFont="1" applyFill="1" applyAlignment="1" applyProtection="1">
      <alignment/>
      <protection/>
    </xf>
    <xf numFmtId="0" fontId="7" fillId="35" borderId="0" xfId="0" applyFont="1" applyFill="1" applyAlignment="1" applyProtection="1">
      <alignment/>
      <protection/>
    </xf>
    <xf numFmtId="0" fontId="8" fillId="35" borderId="0" xfId="0" applyFont="1" applyFill="1" applyAlignment="1" applyProtection="1">
      <alignment horizontal="left" indent="6"/>
      <protection/>
    </xf>
    <xf numFmtId="0" fontId="6" fillId="35" borderId="0" xfId="0" applyFont="1" applyFill="1" applyAlignment="1" applyProtection="1">
      <alignment horizontal="left" indent="6"/>
      <protection/>
    </xf>
    <xf numFmtId="0" fontId="9" fillId="36" borderId="0" xfId="0" applyFont="1" applyFill="1" applyAlignment="1" applyProtection="1">
      <alignment horizontal="left"/>
      <protection/>
    </xf>
    <xf numFmtId="0" fontId="9" fillId="34" borderId="0" xfId="0" applyFont="1" applyFill="1" applyBorder="1" applyAlignment="1" applyProtection="1">
      <alignment horizontal="left"/>
      <protection/>
    </xf>
    <xf numFmtId="0" fontId="6" fillId="35" borderId="0" xfId="0" applyFont="1" applyFill="1" applyAlignment="1" applyProtection="1">
      <alignment horizontal="left" indent="7"/>
      <protection/>
    </xf>
    <xf numFmtId="0" fontId="9" fillId="34" borderId="0" xfId="0" applyFont="1" applyFill="1" applyAlignment="1" applyProtection="1">
      <alignment/>
      <protection/>
    </xf>
    <xf numFmtId="0" fontId="10" fillId="34" borderId="0" xfId="0" applyFont="1" applyFill="1" applyAlignment="1" applyProtection="1">
      <alignment/>
      <protection/>
    </xf>
    <xf numFmtId="0" fontId="4" fillId="33" borderId="0" xfId="0" applyFont="1" applyFill="1" applyBorder="1" applyAlignment="1">
      <alignment/>
    </xf>
    <xf numFmtId="167" fontId="57" fillId="33" borderId="0" xfId="0" applyNumberFormat="1" applyFont="1" applyFill="1" applyBorder="1" applyAlignment="1" applyProtection="1">
      <alignment horizontal="left" vertical="center" indent="1"/>
      <protection locked="0"/>
    </xf>
    <xf numFmtId="0" fontId="57" fillId="0" borderId="10" xfId="0" applyFont="1" applyBorder="1" applyAlignment="1">
      <alignment/>
    </xf>
    <xf numFmtId="16" fontId="57" fillId="0" borderId="10" xfId="0" applyNumberFormat="1" applyFont="1" applyBorder="1" applyAlignment="1">
      <alignment/>
    </xf>
    <xf numFmtId="15" fontId="57" fillId="34" borderId="0" xfId="0" applyNumberFormat="1" applyFont="1" applyFill="1" applyBorder="1" applyAlignment="1" applyProtection="1">
      <alignment horizontal="left"/>
      <protection locked="0"/>
    </xf>
    <xf numFmtId="0" fontId="0" fillId="36" borderId="0" xfId="0" applyFont="1" applyFill="1" applyAlignment="1" applyProtection="1">
      <alignment/>
      <protection/>
    </xf>
    <xf numFmtId="0" fontId="0" fillId="34" borderId="0" xfId="0" applyFont="1" applyFill="1" applyAlignment="1" applyProtection="1">
      <alignment/>
      <protection/>
    </xf>
    <xf numFmtId="0" fontId="11" fillId="36" borderId="0" xfId="0" applyFont="1" applyFill="1" applyAlignment="1" applyProtection="1">
      <alignment horizontal="left" indent="1"/>
      <protection/>
    </xf>
    <xf numFmtId="0" fontId="6" fillId="0" borderId="0" xfId="0" applyFont="1" applyFill="1" applyAlignment="1" applyProtection="1">
      <alignment/>
      <protection/>
    </xf>
    <xf numFmtId="0" fontId="0" fillId="0" borderId="0" xfId="0" applyFill="1" applyAlignment="1">
      <alignment/>
    </xf>
    <xf numFmtId="0" fontId="0" fillId="0" borderId="0" xfId="0" applyFont="1" applyFill="1" applyAlignment="1">
      <alignment wrapText="1"/>
    </xf>
    <xf numFmtId="0" fontId="0" fillId="34" borderId="0" xfId="0" applyFont="1" applyFill="1" applyAlignment="1">
      <alignment wrapText="1"/>
    </xf>
    <xf numFmtId="15" fontId="6" fillId="35" borderId="0" xfId="0" applyNumberFormat="1" applyFont="1" applyFill="1" applyAlignment="1" applyProtection="1">
      <alignment/>
      <protection/>
    </xf>
    <xf numFmtId="0" fontId="0" fillId="34" borderId="0" xfId="0" applyFont="1" applyFill="1" applyAlignment="1">
      <alignment horizontal="left" indent="1"/>
    </xf>
    <xf numFmtId="0" fontId="0" fillId="34" borderId="0" xfId="0" applyFill="1" applyAlignment="1">
      <alignment horizontal="left" indent="1"/>
    </xf>
    <xf numFmtId="0" fontId="6" fillId="35" borderId="0" xfId="0" applyFont="1" applyFill="1" applyAlignment="1" applyProtection="1">
      <alignment horizontal="left" indent="2"/>
      <protection/>
    </xf>
    <xf numFmtId="0" fontId="13" fillId="34" borderId="0" xfId="0" applyFont="1" applyFill="1" applyAlignment="1" applyProtection="1">
      <alignment horizontal="left" wrapText="1"/>
      <protection/>
    </xf>
    <xf numFmtId="0" fontId="8" fillId="35" borderId="0" xfId="0" applyFont="1" applyFill="1" applyAlignment="1" applyProtection="1">
      <alignment horizontal="left" indent="13"/>
      <protection/>
    </xf>
    <xf numFmtId="0" fontId="57" fillId="33" borderId="0" xfId="0" applyFont="1" applyFill="1" applyBorder="1" applyAlignment="1" applyProtection="1">
      <alignment/>
      <protection locked="0"/>
    </xf>
    <xf numFmtId="0" fontId="12" fillId="34" borderId="0" xfId="0" applyFont="1" applyFill="1" applyAlignment="1" applyProtection="1">
      <alignment horizontal="left" wrapText="1"/>
      <protection/>
    </xf>
    <xf numFmtId="0" fontId="0" fillId="36" borderId="0" xfId="0" applyFont="1" applyFill="1" applyAlignment="1" applyProtection="1">
      <alignment horizontal="left" vertical="center" wrapText="1"/>
      <protection/>
    </xf>
    <xf numFmtId="0" fontId="0" fillId="34" borderId="0" xfId="0" applyFont="1" applyFill="1" applyAlignment="1">
      <alignment horizontal="left" wrapText="1" indent="1"/>
    </xf>
    <xf numFmtId="168" fontId="57" fillId="33" borderId="13" xfId="0" applyNumberFormat="1" applyFont="1" applyFill="1" applyBorder="1" applyAlignment="1" applyProtection="1">
      <alignment horizontal="left"/>
      <protection locked="0"/>
    </xf>
    <xf numFmtId="15" fontId="57" fillId="33" borderId="14" xfId="0" applyNumberFormat="1" applyFont="1" applyFill="1" applyBorder="1" applyAlignment="1" applyProtection="1" quotePrefix="1">
      <alignment horizontal="left"/>
      <protection locked="0"/>
    </xf>
    <xf numFmtId="15" fontId="57" fillId="33" borderId="15" xfId="0" applyNumberFormat="1" applyFont="1" applyFill="1" applyBorder="1" applyAlignment="1" applyProtection="1">
      <alignment horizontal="left"/>
      <protection locked="0"/>
    </xf>
    <xf numFmtId="15" fontId="57" fillId="33" borderId="16" xfId="0" applyNumberFormat="1" applyFont="1" applyFill="1" applyBorder="1" applyAlignment="1" applyProtection="1">
      <alignment horizontal="left"/>
      <protection locked="0"/>
    </xf>
    <xf numFmtId="0" fontId="0" fillId="34" borderId="0" xfId="0" applyFont="1" applyFill="1" applyBorder="1" applyAlignment="1" applyProtection="1">
      <alignment horizontal="left" vertical="center" wrapText="1"/>
      <protection/>
    </xf>
    <xf numFmtId="0" fontId="0" fillId="34" borderId="0" xfId="0" applyFill="1" applyAlignment="1">
      <alignment horizontal="left" wrapText="1" indent="1"/>
    </xf>
    <xf numFmtId="0" fontId="0" fillId="34" borderId="0" xfId="0" applyFont="1" applyFill="1" applyBorder="1" applyAlignment="1">
      <alignment horizontal="center" wrapText="1"/>
    </xf>
    <xf numFmtId="0" fontId="0" fillId="34" borderId="0" xfId="0" applyFont="1" applyFill="1" applyBorder="1" applyAlignment="1">
      <alignment horizontal="center" vertical="center" wrapText="1"/>
    </xf>
    <xf numFmtId="0" fontId="6" fillId="35" borderId="0" xfId="0" applyFont="1" applyFill="1" applyAlignment="1" applyProtection="1">
      <alignment horizontal="center"/>
      <protection/>
    </xf>
    <xf numFmtId="0" fontId="0" fillId="33" borderId="0" xfId="0" applyFont="1"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Total # of Employee by Year</a:t>
            </a:r>
          </a:p>
        </c:rich>
      </c:tx>
      <c:layout>
        <c:manualLayout>
          <c:xMode val="factor"/>
          <c:yMode val="factor"/>
          <c:x val="-0.00225"/>
          <c:y val="-0.00525"/>
        </c:manualLayout>
      </c:layout>
      <c:spPr>
        <a:noFill/>
        <a:ln w="3175">
          <a:noFill/>
        </a:ln>
      </c:spPr>
    </c:title>
    <c:plotArea>
      <c:layout>
        <c:manualLayout>
          <c:xMode val="edge"/>
          <c:yMode val="edge"/>
          <c:x val="0.10925"/>
          <c:y val="0.1065"/>
          <c:w val="0.8275"/>
          <c:h val="0.889"/>
        </c:manualLayout>
      </c:layout>
      <c:scatterChart>
        <c:scatterStyle val="smoothMarker"/>
        <c:varyColors val="0"/>
        <c:ser>
          <c:idx val="0"/>
          <c:order val="0"/>
          <c:tx>
            <c:strRef>
              <c:f>'data summary'!$C$9</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summary'!$D$8:$N$8</c:f>
              <c:numCache>
                <c:ptCount val="11"/>
                <c:pt idx="0">
                  <c:v>0</c:v>
                </c:pt>
                <c:pt idx="1">
                  <c:v>1</c:v>
                </c:pt>
                <c:pt idx="2">
                  <c:v>2</c:v>
                </c:pt>
                <c:pt idx="3">
                  <c:v>3</c:v>
                </c:pt>
                <c:pt idx="4">
                  <c:v>4</c:v>
                </c:pt>
                <c:pt idx="5">
                  <c:v>5</c:v>
                </c:pt>
                <c:pt idx="6">
                  <c:v>6</c:v>
                </c:pt>
                <c:pt idx="7">
                  <c:v>7</c:v>
                </c:pt>
                <c:pt idx="8">
                  <c:v>8</c:v>
                </c:pt>
                <c:pt idx="9">
                  <c:v>9</c:v>
                </c:pt>
                <c:pt idx="10">
                  <c:v>10</c:v>
                </c:pt>
              </c:numCache>
            </c:numRef>
          </c:xVal>
          <c:yVal>
            <c:numRef>
              <c:f>'data summary'!$D$9:$N$9</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29642495"/>
        <c:axId val="65455864"/>
      </c:scatterChart>
      <c:valAx>
        <c:axId val="29642495"/>
        <c:scaling>
          <c:orientation val="minMax"/>
        </c:scaling>
        <c:axPos val="b"/>
        <c:delete val="0"/>
        <c:numFmt formatCode="General" sourceLinked="1"/>
        <c:majorTickMark val="out"/>
        <c:minorTickMark val="none"/>
        <c:tickLblPos val="nextTo"/>
        <c:spPr>
          <a:ln w="3175">
            <a:solidFill>
              <a:srgbClr val="808080"/>
            </a:solidFill>
          </a:ln>
        </c:spPr>
        <c:txPr>
          <a:bodyPr vert="horz" rot="2880000"/>
          <a:lstStyle/>
          <a:p>
            <a:pPr>
              <a:defRPr lang="en-US" cap="none" sz="1000" b="0" i="0" u="none" baseline="0">
                <a:solidFill>
                  <a:srgbClr val="000000"/>
                </a:solidFill>
              </a:defRPr>
            </a:pPr>
          </a:p>
        </c:txPr>
        <c:crossAx val="65455864"/>
        <c:crosses val="autoZero"/>
        <c:crossBetween val="midCat"/>
        <c:dispUnits/>
        <c:majorUnit val="1"/>
        <c:minorUnit val="0.4"/>
      </c:valAx>
      <c:valAx>
        <c:axId val="65455864"/>
        <c:scaling>
          <c:orientation val="minMax"/>
          <c:min val="0"/>
        </c:scaling>
        <c:axPos val="l"/>
        <c:title>
          <c:tx>
            <c:rich>
              <a:bodyPr vert="horz" rot="-5400000" anchor="ctr"/>
              <a:lstStyle/>
              <a:p>
                <a:pPr algn="ctr">
                  <a:defRPr/>
                </a:pPr>
                <a:r>
                  <a:rPr lang="en-US" cap="none" sz="1000" b="1" i="0" u="none" baseline="0">
                    <a:solidFill>
                      <a:srgbClr val="000000"/>
                    </a:solidFill>
                  </a:rPr>
                  <a:t># of Employees</a:t>
                </a:r>
              </a:p>
            </c:rich>
          </c:tx>
          <c:layout>
            <c:manualLayout>
              <c:xMode val="factor"/>
              <c:yMode val="factor"/>
              <c:x val="-0.0165"/>
              <c:y val="-0.037"/>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64249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How long do employees stay?</a:t>
            </a:r>
          </a:p>
        </c:rich>
      </c:tx>
      <c:layout>
        <c:manualLayout>
          <c:xMode val="factor"/>
          <c:yMode val="factor"/>
          <c:x val="-0.00475"/>
          <c:y val="-0.00825"/>
        </c:manualLayout>
      </c:layout>
      <c:spPr>
        <a:noFill/>
        <a:ln w="3175">
          <a:noFill/>
        </a:ln>
      </c:spPr>
    </c:title>
    <c:plotArea>
      <c:layout>
        <c:manualLayout>
          <c:xMode val="edge"/>
          <c:yMode val="edge"/>
          <c:x val="0.31"/>
          <c:y val="0.2195"/>
          <c:w val="0.36975"/>
          <c:h val="0.65225"/>
        </c:manualLayout>
      </c:layout>
      <c:pieChart>
        <c:varyColors val="1"/>
        <c:ser>
          <c:idx val="0"/>
          <c:order val="0"/>
          <c:spPr>
            <a:solidFill>
              <a:srgbClr val="C0504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solidFill>
                  <a:srgbClr val="FFFFFF"/>
                </a:solidFill>
              </a:ln>
              <a:effectLst>
                <a:outerShdw dist="35921" dir="2700000" algn="br">
                  <a:prstClr val="black"/>
                </a:outerShdw>
              </a:effectLst>
            </c:spPr>
          </c:dPt>
          <c:dPt>
            <c:idx val="1"/>
            <c:spPr>
              <a:solidFill>
                <a:srgbClr val="B34A47"/>
              </a:solidFill>
              <a:ln w="3175">
                <a:solidFill>
                  <a:srgbClr val="FFFFFF"/>
                </a:solidFill>
              </a:ln>
              <a:effectLst>
                <a:outerShdw dist="35921" dir="2700000" algn="br">
                  <a:prstClr val="black"/>
                </a:outerShdw>
              </a:effectLst>
            </c:spPr>
          </c:dPt>
          <c:dPt>
            <c:idx val="2"/>
            <c:spPr>
              <a:solidFill>
                <a:srgbClr val="CA7E7D"/>
              </a:solidFill>
              <a:ln w="3175">
                <a:solidFill>
                  <a:srgbClr val="FFFFFF"/>
                </a:solidFill>
              </a:ln>
              <a:effectLst>
                <a:outerShdw dist="35921" dir="2700000" algn="br">
                  <a:prstClr val="black"/>
                </a:outerShdw>
              </a:effectLst>
            </c:spPr>
          </c:dPt>
          <c:dPt>
            <c:idx val="3"/>
            <c:spPr>
              <a:solidFill>
                <a:srgbClr val="DDB6B5"/>
              </a:solidFill>
              <a:ln w="3175">
                <a:solidFill>
                  <a:srgbClr val="FFFFFF"/>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solidFill>
                          <a:srgbClr val="000000"/>
                        </a:solidFill>
                      </a:rPr>
                      <a:t>More than 5 years
15%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'data summary'!$C$18:$C$21</c:f>
              <c:strCache>
                <c:ptCount val="4"/>
                <c:pt idx="0">
                  <c:v>less than 1 year</c:v>
                </c:pt>
                <c:pt idx="1">
                  <c:v>1-3 years</c:v>
                </c:pt>
                <c:pt idx="2">
                  <c:v>3-5 years</c:v>
                </c:pt>
                <c:pt idx="3">
                  <c:v>more than 5 years</c:v>
                </c:pt>
              </c:strCache>
            </c:strRef>
          </c:cat>
          <c:val>
            <c:numRef>
              <c:f>'data summary'!$D$18:$D$21</c:f>
              <c:numCache>
                <c:ptCount val="4"/>
                <c:pt idx="0">
                  <c:v>0</c:v>
                </c:pt>
                <c:pt idx="1">
                  <c:v>0</c:v>
                </c:pt>
                <c:pt idx="2">
                  <c:v>0</c:v>
                </c:pt>
                <c:pt idx="3">
                  <c:v>0</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Employee Count (New, Returning , Departures)</a:t>
            </a:r>
          </a:p>
        </c:rich>
      </c:tx>
      <c:layout>
        <c:manualLayout>
          <c:xMode val="factor"/>
          <c:yMode val="factor"/>
          <c:x val="0.00675"/>
          <c:y val="-0.016"/>
        </c:manualLayout>
      </c:layout>
      <c:spPr>
        <a:noFill/>
        <a:ln w="3175">
          <a:noFill/>
        </a:ln>
      </c:spPr>
    </c:title>
    <c:plotArea>
      <c:layout>
        <c:manualLayout>
          <c:xMode val="edge"/>
          <c:yMode val="edge"/>
          <c:x val="0.107"/>
          <c:y val="0.1075"/>
          <c:w val="0.75675"/>
          <c:h val="0.8755"/>
        </c:manualLayout>
      </c:layout>
      <c:scatterChart>
        <c:scatterStyle val="smoothMarker"/>
        <c:varyColors val="0"/>
        <c:ser>
          <c:idx val="1"/>
          <c:order val="0"/>
          <c:tx>
            <c:strRef>
              <c:f>'data summary'!$C$10</c:f>
              <c:strCache>
                <c:ptCount val="1"/>
                <c:pt idx="0">
                  <c:v>New</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xVal>
            <c:numRef>
              <c:f>'data summary'!$D$8:$M$8</c:f>
              <c:numCache>
                <c:ptCount val="10"/>
                <c:pt idx="0">
                  <c:v>0</c:v>
                </c:pt>
                <c:pt idx="1">
                  <c:v>1</c:v>
                </c:pt>
                <c:pt idx="2">
                  <c:v>2</c:v>
                </c:pt>
                <c:pt idx="3">
                  <c:v>3</c:v>
                </c:pt>
                <c:pt idx="4">
                  <c:v>4</c:v>
                </c:pt>
                <c:pt idx="5">
                  <c:v>5</c:v>
                </c:pt>
                <c:pt idx="6">
                  <c:v>6</c:v>
                </c:pt>
                <c:pt idx="7">
                  <c:v>7</c:v>
                </c:pt>
                <c:pt idx="8">
                  <c:v>8</c:v>
                </c:pt>
                <c:pt idx="9">
                  <c:v>9</c:v>
                </c:pt>
              </c:numCache>
            </c:numRef>
          </c:xVal>
          <c:yVal>
            <c:numRef>
              <c:f>'data summary'!$D$10:$M$10</c:f>
              <c:numCache>
                <c:ptCount val="10"/>
                <c:pt idx="0">
                  <c:v>0</c:v>
                </c:pt>
                <c:pt idx="1">
                  <c:v>0</c:v>
                </c:pt>
                <c:pt idx="2">
                  <c:v>0</c:v>
                </c:pt>
                <c:pt idx="3">
                  <c:v>0</c:v>
                </c:pt>
                <c:pt idx="4">
                  <c:v>0</c:v>
                </c:pt>
                <c:pt idx="5">
                  <c:v>0</c:v>
                </c:pt>
                <c:pt idx="6">
                  <c:v>0</c:v>
                </c:pt>
                <c:pt idx="7">
                  <c:v>0</c:v>
                </c:pt>
                <c:pt idx="8">
                  <c:v>0</c:v>
                </c:pt>
                <c:pt idx="9">
                  <c:v>0</c:v>
                </c:pt>
              </c:numCache>
            </c:numRef>
          </c:yVal>
          <c:smooth val="1"/>
        </c:ser>
        <c:ser>
          <c:idx val="2"/>
          <c:order val="1"/>
          <c:tx>
            <c:strRef>
              <c:f>'data summary'!$C$11</c:f>
              <c:strCache>
                <c:ptCount val="1"/>
                <c:pt idx="0">
                  <c:v>Returning</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xVal>
            <c:numRef>
              <c:f>'data summary'!$D$8:$M$8</c:f>
              <c:numCache>
                <c:ptCount val="10"/>
                <c:pt idx="0">
                  <c:v>0</c:v>
                </c:pt>
                <c:pt idx="1">
                  <c:v>1</c:v>
                </c:pt>
                <c:pt idx="2">
                  <c:v>2</c:v>
                </c:pt>
                <c:pt idx="3">
                  <c:v>3</c:v>
                </c:pt>
                <c:pt idx="4">
                  <c:v>4</c:v>
                </c:pt>
                <c:pt idx="5">
                  <c:v>5</c:v>
                </c:pt>
                <c:pt idx="6">
                  <c:v>6</c:v>
                </c:pt>
                <c:pt idx="7">
                  <c:v>7</c:v>
                </c:pt>
                <c:pt idx="8">
                  <c:v>8</c:v>
                </c:pt>
                <c:pt idx="9">
                  <c:v>9</c:v>
                </c:pt>
              </c:numCache>
            </c:numRef>
          </c:xVal>
          <c:yVal>
            <c:numRef>
              <c:f>'data summary'!$D$11:$M$11</c:f>
              <c:numCache>
                <c:ptCount val="10"/>
                <c:pt idx="0">
                  <c:v>0</c:v>
                </c:pt>
                <c:pt idx="1">
                  <c:v>0</c:v>
                </c:pt>
                <c:pt idx="2">
                  <c:v>0</c:v>
                </c:pt>
                <c:pt idx="3">
                  <c:v>0</c:v>
                </c:pt>
                <c:pt idx="4">
                  <c:v>0</c:v>
                </c:pt>
                <c:pt idx="5">
                  <c:v>0</c:v>
                </c:pt>
                <c:pt idx="6">
                  <c:v>0</c:v>
                </c:pt>
                <c:pt idx="7">
                  <c:v>0</c:v>
                </c:pt>
                <c:pt idx="8">
                  <c:v>0</c:v>
                </c:pt>
                <c:pt idx="9">
                  <c:v>0</c:v>
                </c:pt>
              </c:numCache>
            </c:numRef>
          </c:yVal>
          <c:smooth val="1"/>
        </c:ser>
        <c:ser>
          <c:idx val="3"/>
          <c:order val="2"/>
          <c:tx>
            <c:strRef>
              <c:f>'data summary'!$C$12</c:f>
              <c:strCache>
                <c:ptCount val="1"/>
                <c:pt idx="0">
                  <c:v>Departed</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666699"/>
              </a:solidFill>
              <a:ln>
                <a:solidFill>
                  <a:srgbClr val="666699"/>
                </a:solidFill>
              </a:ln>
            </c:spPr>
          </c:marker>
          <c:xVal>
            <c:numRef>
              <c:f>'data summary'!$D$8:$M$8</c:f>
              <c:numCache>
                <c:ptCount val="10"/>
                <c:pt idx="0">
                  <c:v>0</c:v>
                </c:pt>
                <c:pt idx="1">
                  <c:v>1</c:v>
                </c:pt>
                <c:pt idx="2">
                  <c:v>2</c:v>
                </c:pt>
                <c:pt idx="3">
                  <c:v>3</c:v>
                </c:pt>
                <c:pt idx="4">
                  <c:v>4</c:v>
                </c:pt>
                <c:pt idx="5">
                  <c:v>5</c:v>
                </c:pt>
                <c:pt idx="6">
                  <c:v>6</c:v>
                </c:pt>
                <c:pt idx="7">
                  <c:v>7</c:v>
                </c:pt>
                <c:pt idx="8">
                  <c:v>8</c:v>
                </c:pt>
                <c:pt idx="9">
                  <c:v>9</c:v>
                </c:pt>
              </c:numCache>
            </c:numRef>
          </c:xVal>
          <c:yVal>
            <c:numRef>
              <c:f>'data summary'!$D$12:$M$12</c:f>
              <c:numCache>
                <c:ptCount val="10"/>
                <c:pt idx="0">
                  <c:v>0</c:v>
                </c:pt>
                <c:pt idx="1">
                  <c:v>0</c:v>
                </c:pt>
                <c:pt idx="2">
                  <c:v>0</c:v>
                </c:pt>
                <c:pt idx="3">
                  <c:v>0</c:v>
                </c:pt>
                <c:pt idx="4">
                  <c:v>0</c:v>
                </c:pt>
                <c:pt idx="5">
                  <c:v>0</c:v>
                </c:pt>
                <c:pt idx="6">
                  <c:v>0</c:v>
                </c:pt>
                <c:pt idx="7">
                  <c:v>0</c:v>
                </c:pt>
                <c:pt idx="8">
                  <c:v>0</c:v>
                </c:pt>
                <c:pt idx="9">
                  <c:v>0</c:v>
                </c:pt>
              </c:numCache>
            </c:numRef>
          </c:yVal>
          <c:smooth val="1"/>
        </c:ser>
        <c:axId val="52231865"/>
        <c:axId val="324738"/>
      </c:scatterChart>
      <c:valAx>
        <c:axId val="52231865"/>
        <c:scaling>
          <c:orientation val="minMax"/>
        </c:scaling>
        <c:axPos val="b"/>
        <c:delete val="0"/>
        <c:numFmt formatCode="General" sourceLinked="1"/>
        <c:majorTickMark val="out"/>
        <c:minorTickMark val="none"/>
        <c:tickLblPos val="nextTo"/>
        <c:spPr>
          <a:ln w="3175">
            <a:solidFill>
              <a:srgbClr val="808080"/>
            </a:solidFill>
          </a:ln>
        </c:spPr>
        <c:txPr>
          <a:bodyPr vert="horz" rot="3960000"/>
          <a:lstStyle/>
          <a:p>
            <a:pPr>
              <a:defRPr lang="en-US" cap="none" sz="1000" b="0" i="0" u="none" baseline="0">
                <a:solidFill>
                  <a:srgbClr val="000000"/>
                </a:solidFill>
              </a:defRPr>
            </a:pPr>
          </a:p>
        </c:txPr>
        <c:crossAx val="324738"/>
        <c:crosses val="autoZero"/>
        <c:crossBetween val="midCat"/>
        <c:dispUnits/>
        <c:majorUnit val="1"/>
        <c:minorUnit val="0.4"/>
      </c:valAx>
      <c:valAx>
        <c:axId val="324738"/>
        <c:scaling>
          <c:orientation val="minMax"/>
          <c:min val="0"/>
        </c:scaling>
        <c:axPos val="l"/>
        <c:title>
          <c:tx>
            <c:rich>
              <a:bodyPr vert="horz" rot="-5400000" anchor="ctr"/>
              <a:lstStyle/>
              <a:p>
                <a:pPr algn="ctr">
                  <a:defRPr/>
                </a:pPr>
                <a:r>
                  <a:rPr lang="en-US" cap="none" sz="1000" b="1" i="0" u="none" baseline="0">
                    <a:solidFill>
                      <a:srgbClr val="000000"/>
                    </a:solidFill>
                  </a:rPr>
                  <a:t># of Employees</a:t>
                </a:r>
              </a:p>
            </c:rich>
          </c:tx>
          <c:layout>
            <c:manualLayout>
              <c:xMode val="factor"/>
              <c:yMode val="factor"/>
              <c:x val="-0.0165"/>
              <c:y val="-0.03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231865"/>
        <c:crosses val="autoZero"/>
        <c:crossBetween val="midCat"/>
        <c:dispUnits/>
      </c:valAx>
      <c:spPr>
        <a:solidFill>
          <a:srgbClr val="FFFFFF"/>
        </a:solidFill>
        <a:ln w="3175">
          <a:noFill/>
        </a:ln>
      </c:spPr>
    </c:plotArea>
    <c:legend>
      <c:legendPos val="r"/>
      <c:layout>
        <c:manualLayout>
          <c:xMode val="edge"/>
          <c:yMode val="edge"/>
          <c:x val="0.77725"/>
          <c:y val="0.37775"/>
          <c:w val="0.21125"/>
          <c:h val="0.3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of Employees  (at time of Hire)</a:t>
            </a:r>
          </a:p>
        </c:rich>
      </c:tx>
      <c:layout>
        <c:manualLayout>
          <c:xMode val="factor"/>
          <c:yMode val="factor"/>
          <c:x val="-0.00225"/>
          <c:y val="0"/>
        </c:manualLayout>
      </c:layout>
      <c:spPr>
        <a:noFill/>
        <a:ln w="3175">
          <a:noFill/>
        </a:ln>
      </c:spPr>
    </c:title>
    <c:plotArea>
      <c:layout>
        <c:manualLayout>
          <c:xMode val="edge"/>
          <c:yMode val="edge"/>
          <c:x val="0.34275"/>
          <c:y val="0.22925"/>
          <c:w val="0.52975"/>
          <c:h val="0.6755"/>
        </c:manualLayout>
      </c:layout>
      <c:barChart>
        <c:barDir val="bar"/>
        <c:grouping val="clustered"/>
        <c:varyColors val="0"/>
        <c:ser>
          <c:idx val="0"/>
          <c:order val="0"/>
          <c:spPr>
            <a:solidFill>
              <a:srgbClr val="4F81BD"/>
            </a:solidFill>
            <a:ln w="12700">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summary'!$C$46:$C$49</c:f>
              <c:strCache>
                <c:ptCount val="4"/>
                <c:pt idx="0">
                  <c:v>Homeless or at Risk of Homelessness</c:v>
                </c:pt>
                <c:pt idx="1">
                  <c:v>Living with Mental Health Issues</c:v>
                </c:pt>
                <c:pt idx="2">
                  <c:v>Living with Addictions Issues</c:v>
                </c:pt>
                <c:pt idx="3">
                  <c:v>Living with Physical Disability</c:v>
                </c:pt>
              </c:strCache>
            </c:strRef>
          </c:cat>
          <c:val>
            <c:numRef>
              <c:f>'data summary'!$D$46:$D$49</c:f>
              <c:numCache>
                <c:ptCount val="4"/>
                <c:pt idx="0">
                  <c:v>0</c:v>
                </c:pt>
                <c:pt idx="1">
                  <c:v>0</c:v>
                </c:pt>
                <c:pt idx="2">
                  <c:v>0</c:v>
                </c:pt>
                <c:pt idx="3">
                  <c:v>0</c:v>
                </c:pt>
              </c:numCache>
            </c:numRef>
          </c:val>
        </c:ser>
        <c:overlap val="-25"/>
        <c:axId val="2922643"/>
        <c:axId val="26303788"/>
      </c:barChart>
      <c:catAx>
        <c:axId val="2922643"/>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6303788"/>
        <c:crosses val="autoZero"/>
        <c:auto val="1"/>
        <c:lblOffset val="100"/>
        <c:tickLblSkip val="1"/>
        <c:noMultiLvlLbl val="0"/>
      </c:catAx>
      <c:valAx>
        <c:axId val="26303788"/>
        <c:scaling>
          <c:orientation val="minMax"/>
        </c:scaling>
        <c:axPos val="b"/>
        <c:delete val="1"/>
        <c:majorTickMark val="out"/>
        <c:minorTickMark val="none"/>
        <c:tickLblPos val="nextTo"/>
        <c:crossAx val="29226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Employment outcomes </a:t>
            </a:r>
            <a:r>
              <a:rPr lang="en-US" cap="none" sz="1100" b="0" i="0" u="none" baseline="0">
                <a:solidFill>
                  <a:srgbClr val="000000"/>
                </a:solidFill>
              </a:rPr>
              <a:t>(% total employees since start)</a:t>
            </a:r>
          </a:p>
        </c:rich>
      </c:tx>
      <c:layout>
        <c:manualLayout>
          <c:xMode val="factor"/>
          <c:yMode val="factor"/>
          <c:x val="-0.032"/>
          <c:y val="-0.02925"/>
        </c:manualLayout>
      </c:layout>
      <c:spPr>
        <a:noFill/>
        <a:ln w="3175">
          <a:noFill/>
        </a:ln>
      </c:spPr>
    </c:title>
    <c:plotArea>
      <c:layout>
        <c:manualLayout>
          <c:xMode val="edge"/>
          <c:yMode val="edge"/>
          <c:x val="0.05775"/>
          <c:y val="0.23175"/>
          <c:w val="0.4875"/>
          <c:h val="0.62725"/>
        </c:manualLayout>
      </c:layout>
      <c:pieChart>
        <c:varyColors val="1"/>
        <c:ser>
          <c:idx val="0"/>
          <c:order val="0"/>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solidFill>
                  <a:srgbClr val="FFFFFF"/>
                </a:solidFill>
              </a:ln>
              <a:effectLst>
                <a:outerShdw dist="35921" dir="2700000" algn="br">
                  <a:prstClr val="black"/>
                </a:outerShdw>
              </a:effectLst>
            </c:spPr>
          </c:dPt>
          <c:dPt>
            <c:idx val="1"/>
            <c:spPr>
              <a:solidFill>
                <a:srgbClr val="8064A2"/>
              </a:solidFill>
              <a:ln w="3175">
                <a:solidFill>
                  <a:srgbClr val="FFFFFF"/>
                </a:solidFill>
              </a:ln>
              <a:effectLst>
                <a:outerShdw dist="35921" dir="2700000" algn="br">
                  <a:prstClr val="black"/>
                </a:outerShdw>
              </a:effectLst>
            </c:spPr>
          </c:dPt>
          <c:dPt>
            <c:idx val="2"/>
            <c:spPr>
              <a:solidFill>
                <a:srgbClr val="D99694"/>
              </a:solidFill>
              <a:ln w="3175">
                <a:solidFill>
                  <a:srgbClr val="FFFFFF"/>
                </a:solidFill>
              </a:ln>
              <a:effectLst>
                <a:outerShdw dist="35921" dir="2700000" algn="br">
                  <a:prstClr val="black"/>
                </a:outerShdw>
              </a:effectLst>
            </c:spPr>
          </c:dPt>
          <c:dPt>
            <c:idx val="3"/>
            <c:spPr>
              <a:solidFill>
                <a:srgbClr val="E6B9B8"/>
              </a:solidFill>
              <a:ln w="3175">
                <a:solidFill>
                  <a:srgbClr val="FFFFFF"/>
                </a:solidFill>
              </a:ln>
              <a:effectLst>
                <a:outerShdw dist="35921" dir="2700000" algn="br">
                  <a:prstClr val="black"/>
                </a:outerShdw>
              </a:effectLst>
            </c:spPr>
          </c:dPt>
          <c:dPt>
            <c:idx val="4"/>
            <c:spPr>
              <a:solidFill>
                <a:srgbClr val="F2DCDB"/>
              </a:solidFill>
              <a:ln w="3175">
                <a:solidFill>
                  <a:srgbClr val="FFFFFF"/>
                </a:solidFill>
              </a:ln>
              <a:effectLst>
                <a:outerShdw dist="35921" dir="2700000" algn="br">
                  <a:prstClr val="black"/>
                </a:outerShdw>
              </a:effectLst>
            </c:spPr>
          </c:dPt>
          <c:dPt>
            <c:idx val="5"/>
            <c:spPr>
              <a:solidFill>
                <a:srgbClr val="AABAD7"/>
              </a:solidFill>
              <a:ln w="3175">
                <a:solidFill>
                  <a:srgbClr val="FFFFFF"/>
                </a:solidFill>
              </a:ln>
              <a:effectLst>
                <a:outerShdw dist="35921" dir="2700000" algn="br">
                  <a:prstClr val="black"/>
                </a:outerShdw>
              </a:effectLst>
            </c:spPr>
          </c:dPt>
          <c:dPt>
            <c:idx val="6"/>
            <c:spPr>
              <a:solidFill>
                <a:srgbClr val="C5CFE2"/>
              </a:solidFill>
              <a:ln w="3175">
                <a:solidFill>
                  <a:srgbClr val="FFFFFF"/>
                </a:solidFill>
              </a:ln>
              <a:effectLst>
                <a:outerShdw dist="35921" dir="2700000" algn="br">
                  <a:prstClr val="black"/>
                </a:outerShdw>
              </a:effectLst>
            </c:spPr>
          </c:dPt>
          <c:dLbls>
            <c:numFmt formatCode="General" sourceLinked="1"/>
            <c:spPr>
              <a:noFill/>
              <a:ln w="3175">
                <a:noFill/>
              </a:ln>
            </c:spPr>
            <c:dLblPos val="outEnd"/>
            <c:showLegendKey val="0"/>
            <c:showVal val="0"/>
            <c:showBubbleSize val="0"/>
            <c:showCatName val="0"/>
            <c:showSerName val="0"/>
            <c:showLeaderLines val="1"/>
            <c:showPercent val="1"/>
          </c:dLbls>
          <c:cat>
            <c:strRef>
              <c:f>'data summary'!$C$29:$C$35</c:f>
              <c:strCache>
                <c:ptCount val="7"/>
                <c:pt idx="0">
                  <c:v>Currently employed - at same level</c:v>
                </c:pt>
                <c:pt idx="1">
                  <c:v>Currently employed - increased responsibility</c:v>
                </c:pt>
                <c:pt idx="2">
                  <c:v>Departed - not a fit </c:v>
                </c:pt>
                <c:pt idx="3">
                  <c:v>Departed - personal reasons </c:v>
                </c:pt>
                <c:pt idx="4">
                  <c:v>Departed - work shortage</c:v>
                </c:pt>
                <c:pt idx="5">
                  <c:v>Departed - education opportunity</c:v>
                </c:pt>
                <c:pt idx="6">
                  <c:v>Departed - other job opportunity</c:v>
                </c:pt>
              </c:strCache>
            </c:strRef>
          </c:cat>
          <c:val>
            <c:numRef>
              <c:f>'data summary'!$D$29:$D$35</c:f>
              <c:numCache>
                <c:ptCount val="7"/>
                <c:pt idx="0">
                  <c:v>0</c:v>
                </c:pt>
                <c:pt idx="1">
                  <c:v>0</c:v>
                </c:pt>
                <c:pt idx="2">
                  <c:v>0</c:v>
                </c:pt>
                <c:pt idx="3">
                  <c:v>0</c:v>
                </c:pt>
                <c:pt idx="4">
                  <c:v>0</c:v>
                </c:pt>
                <c:pt idx="5">
                  <c:v>0</c:v>
                </c:pt>
                <c:pt idx="6">
                  <c:v>0</c:v>
                </c:pt>
              </c:numCache>
            </c:numRef>
          </c:val>
        </c:ser>
      </c:pieChart>
      <c:spPr>
        <a:noFill/>
        <a:ln>
          <a:noFill/>
        </a:ln>
      </c:spPr>
    </c:plotArea>
    <c:legend>
      <c:legendPos val="r"/>
      <c:layout>
        <c:manualLayout>
          <c:xMode val="edge"/>
          <c:yMode val="edge"/>
          <c:x val="0.63775"/>
          <c:y val="0.0705"/>
          <c:w val="0.3485"/>
          <c:h val="0.9295"/>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2</xdr:col>
      <xdr:colOff>28575</xdr:colOff>
      <xdr:row>3</xdr:row>
      <xdr:rowOff>104775</xdr:rowOff>
    </xdr:to>
    <xdr:pic>
      <xdr:nvPicPr>
        <xdr:cNvPr id="1" name="Picture 2" descr="demonstratingvalue-venn-notext"/>
        <xdr:cNvPicPr preferRelativeResize="1">
          <a:picLocks noChangeAspect="1"/>
        </xdr:cNvPicPr>
      </xdr:nvPicPr>
      <xdr:blipFill>
        <a:blip r:embed="rId1"/>
        <a:stretch>
          <a:fillRect/>
        </a:stretch>
      </xdr:blipFill>
      <xdr:spPr>
        <a:xfrm>
          <a:off x="133350" y="104775"/>
          <a:ext cx="2105025" cy="657225"/>
        </a:xfrm>
        <a:prstGeom prst="rect">
          <a:avLst/>
        </a:prstGeom>
        <a:noFill/>
        <a:ln w="57150"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47625</xdr:rowOff>
    </xdr:from>
    <xdr:to>
      <xdr:col>6</xdr:col>
      <xdr:colOff>495300</xdr:colOff>
      <xdr:row>13</xdr:row>
      <xdr:rowOff>0</xdr:rowOff>
    </xdr:to>
    <xdr:graphicFrame>
      <xdr:nvGraphicFramePr>
        <xdr:cNvPr id="1" name="Chart 1"/>
        <xdr:cNvGraphicFramePr/>
      </xdr:nvGraphicFramePr>
      <xdr:xfrm>
        <a:off x="57150" y="238125"/>
        <a:ext cx="3933825" cy="18954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23</xdr:row>
      <xdr:rowOff>85725</xdr:rowOff>
    </xdr:from>
    <xdr:to>
      <xdr:col>6</xdr:col>
      <xdr:colOff>485775</xdr:colOff>
      <xdr:row>38</xdr:row>
      <xdr:rowOff>28575</xdr:rowOff>
    </xdr:to>
    <xdr:graphicFrame>
      <xdr:nvGraphicFramePr>
        <xdr:cNvPr id="2" name="Chart 2"/>
        <xdr:cNvGraphicFramePr/>
      </xdr:nvGraphicFramePr>
      <xdr:xfrm>
        <a:off x="47625" y="3867150"/>
        <a:ext cx="3933825" cy="2371725"/>
      </xdr:xfrm>
      <a:graphic>
        <a:graphicData uri="http://schemas.openxmlformats.org/drawingml/2006/chart">
          <c:chart xmlns:c="http://schemas.openxmlformats.org/drawingml/2006/chart" r:id="rId2"/>
        </a:graphicData>
      </a:graphic>
    </xdr:graphicFrame>
    <xdr:clientData/>
  </xdr:twoCellAnchor>
  <xdr:twoCellAnchor>
    <xdr:from>
      <xdr:col>7</xdr:col>
      <xdr:colOff>28575</xdr:colOff>
      <xdr:row>1</xdr:row>
      <xdr:rowOff>57150</xdr:rowOff>
    </xdr:from>
    <xdr:to>
      <xdr:col>13</xdr:col>
      <xdr:colOff>466725</xdr:colOff>
      <xdr:row>12</xdr:row>
      <xdr:rowOff>152400</xdr:rowOff>
    </xdr:to>
    <xdr:graphicFrame>
      <xdr:nvGraphicFramePr>
        <xdr:cNvPr id="3" name="Chart 3"/>
        <xdr:cNvGraphicFramePr/>
      </xdr:nvGraphicFramePr>
      <xdr:xfrm>
        <a:off x="4133850" y="247650"/>
        <a:ext cx="4105275" cy="18764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13</xdr:row>
      <xdr:rowOff>85725</xdr:rowOff>
    </xdr:from>
    <xdr:to>
      <xdr:col>6</xdr:col>
      <xdr:colOff>495300</xdr:colOff>
      <xdr:row>23</xdr:row>
      <xdr:rowOff>38100</xdr:rowOff>
    </xdr:to>
    <xdr:graphicFrame>
      <xdr:nvGraphicFramePr>
        <xdr:cNvPr id="4" name="Chart 5"/>
        <xdr:cNvGraphicFramePr/>
      </xdr:nvGraphicFramePr>
      <xdr:xfrm>
        <a:off x="57150" y="2219325"/>
        <a:ext cx="3933825" cy="1600200"/>
      </xdr:xfrm>
      <a:graphic>
        <a:graphicData uri="http://schemas.openxmlformats.org/drawingml/2006/chart">
          <c:chart xmlns:c="http://schemas.openxmlformats.org/drawingml/2006/chart" r:id="rId4"/>
        </a:graphicData>
      </a:graphic>
    </xdr:graphicFrame>
    <xdr:clientData/>
  </xdr:twoCellAnchor>
  <xdr:twoCellAnchor>
    <xdr:from>
      <xdr:col>7</xdr:col>
      <xdr:colOff>57150</xdr:colOff>
      <xdr:row>13</xdr:row>
      <xdr:rowOff>85725</xdr:rowOff>
    </xdr:from>
    <xdr:to>
      <xdr:col>13</xdr:col>
      <xdr:colOff>485775</xdr:colOff>
      <xdr:row>33</xdr:row>
      <xdr:rowOff>152400</xdr:rowOff>
    </xdr:to>
    <xdr:graphicFrame>
      <xdr:nvGraphicFramePr>
        <xdr:cNvPr id="5" name="Chart 6"/>
        <xdr:cNvGraphicFramePr/>
      </xdr:nvGraphicFramePr>
      <xdr:xfrm>
        <a:off x="4162425" y="2219325"/>
        <a:ext cx="4095750" cy="33337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6"/>
  <sheetViews>
    <sheetView showGridLines="0" tabSelected="1" zoomScalePageLayoutView="0" workbookViewId="0" topLeftCell="A1">
      <selection activeCell="B26" sqref="B26"/>
    </sheetView>
  </sheetViews>
  <sheetFormatPr defaultColWidth="9.140625" defaultRowHeight="12.75"/>
  <cols>
    <col min="1" max="1" width="13.8515625" style="0" customWidth="1"/>
    <col min="2" max="2" width="19.28125" style="0" customWidth="1"/>
    <col min="3" max="3" width="13.28125" style="0" customWidth="1"/>
    <col min="10" max="10" width="14.8515625" style="0" customWidth="1"/>
  </cols>
  <sheetData>
    <row r="1" spans="1:10" ht="15.75">
      <c r="A1" s="54"/>
      <c r="B1" s="54"/>
      <c r="C1" s="54"/>
      <c r="D1" s="54"/>
      <c r="E1" s="54"/>
      <c r="F1" s="54"/>
      <c r="G1" s="54"/>
      <c r="H1" s="54"/>
      <c r="I1" s="54"/>
      <c r="J1" s="54"/>
    </row>
    <row r="2" spans="1:10" ht="20.25">
      <c r="A2" s="55"/>
      <c r="B2" s="79" t="s">
        <v>67</v>
      </c>
      <c r="C2" s="54"/>
      <c r="D2" s="54"/>
      <c r="E2" s="54"/>
      <c r="F2" s="54"/>
      <c r="G2" s="54"/>
      <c r="H2" s="54"/>
      <c r="I2" s="54"/>
      <c r="J2" s="54"/>
    </row>
    <row r="3" spans="1:10" ht="15.75">
      <c r="A3" s="56"/>
      <c r="B3" s="59"/>
      <c r="C3" s="77" t="s">
        <v>68</v>
      </c>
      <c r="D3" s="54"/>
      <c r="E3" s="54"/>
      <c r="F3" s="54"/>
      <c r="G3" s="54"/>
      <c r="H3" s="54"/>
      <c r="I3" s="54"/>
      <c r="J3" s="54"/>
    </row>
    <row r="4" spans="1:10" ht="16.5" customHeight="1">
      <c r="A4" s="56"/>
      <c r="B4" s="54"/>
      <c r="C4" s="77" t="s">
        <v>79</v>
      </c>
      <c r="D4" s="54"/>
      <c r="E4" s="54"/>
      <c r="F4" s="54"/>
      <c r="G4" s="54"/>
      <c r="H4" s="54"/>
      <c r="I4" s="54"/>
      <c r="J4" s="54"/>
    </row>
    <row r="5" spans="1:10" ht="15.75">
      <c r="A5" s="58" t="s">
        <v>58</v>
      </c>
      <c r="B5" s="29"/>
      <c r="C5" s="29"/>
      <c r="D5" s="29"/>
      <c r="E5" s="29"/>
      <c r="F5" s="29"/>
      <c r="G5" s="29"/>
      <c r="H5" s="29"/>
      <c r="I5" s="29"/>
      <c r="J5" s="29"/>
    </row>
    <row r="6" spans="1:10" ht="78" customHeight="1">
      <c r="A6" s="29"/>
      <c r="B6" s="88" t="s">
        <v>80</v>
      </c>
      <c r="C6" s="88"/>
      <c r="D6" s="88"/>
      <c r="E6" s="88"/>
      <c r="F6" s="88"/>
      <c r="G6" s="88"/>
      <c r="H6" s="88"/>
      <c r="I6" s="88"/>
      <c r="J6" s="88"/>
    </row>
    <row r="7" spans="1:10" ht="15.75">
      <c r="A7" s="60" t="s">
        <v>59</v>
      </c>
      <c r="B7" s="75" t="s">
        <v>69</v>
      </c>
      <c r="C7" s="76"/>
      <c r="D7" s="76"/>
      <c r="E7" s="76"/>
      <c r="F7" s="76"/>
      <c r="G7" s="76"/>
      <c r="H7" s="76"/>
      <c r="I7" s="76"/>
      <c r="J7" s="76"/>
    </row>
    <row r="8" spans="1:10" ht="26.25" customHeight="1">
      <c r="A8" s="26"/>
      <c r="B8" s="89" t="s">
        <v>72</v>
      </c>
      <c r="C8" s="89"/>
      <c r="D8" s="89"/>
      <c r="E8" s="89"/>
      <c r="F8" s="89"/>
      <c r="G8" s="89"/>
      <c r="H8" s="89"/>
      <c r="I8" s="89"/>
      <c r="J8" s="89"/>
    </row>
    <row r="9" spans="1:10" ht="12.75">
      <c r="A9" s="26"/>
      <c r="B9" s="75" t="s">
        <v>70</v>
      </c>
      <c r="C9" s="76"/>
      <c r="D9" s="76"/>
      <c r="E9" s="76"/>
      <c r="F9" s="76"/>
      <c r="G9" s="76"/>
      <c r="H9" s="76"/>
      <c r="I9" s="76"/>
      <c r="J9" s="76"/>
    </row>
    <row r="10" spans="1:10" ht="12.75">
      <c r="A10" s="26"/>
      <c r="B10" s="75" t="s">
        <v>71</v>
      </c>
      <c r="C10" s="76"/>
      <c r="D10" s="76"/>
      <c r="E10" s="76"/>
      <c r="F10" s="76"/>
      <c r="G10" s="76"/>
      <c r="H10" s="76"/>
      <c r="I10" s="76"/>
      <c r="J10" s="76"/>
    </row>
    <row r="11" spans="1:10" ht="24.75" customHeight="1">
      <c r="A11" s="26"/>
      <c r="B11" s="61" t="s">
        <v>60</v>
      </c>
      <c r="C11" s="26"/>
      <c r="D11" s="26"/>
      <c r="E11" s="26"/>
      <c r="F11" s="26"/>
      <c r="G11" s="26"/>
      <c r="H11" s="26"/>
      <c r="I11" s="26"/>
      <c r="J11" s="26"/>
    </row>
    <row r="12" spans="1:10" ht="27" customHeight="1">
      <c r="A12" s="26"/>
      <c r="B12" s="83" t="s">
        <v>73</v>
      </c>
      <c r="C12" s="83"/>
      <c r="D12" s="83"/>
      <c r="E12" s="83"/>
      <c r="F12" s="83"/>
      <c r="G12" s="83"/>
      <c r="H12" s="83"/>
      <c r="I12" s="83"/>
      <c r="J12" s="83"/>
    </row>
    <row r="13" spans="1:10" ht="27" customHeight="1">
      <c r="A13" s="26"/>
      <c r="B13" s="83" t="s">
        <v>74</v>
      </c>
      <c r="C13" s="83"/>
      <c r="D13" s="83"/>
      <c r="E13" s="83"/>
      <c r="F13" s="83"/>
      <c r="G13" s="83"/>
      <c r="H13" s="83"/>
      <c r="I13" s="83"/>
      <c r="J13" s="83"/>
    </row>
    <row r="14" spans="1:10" ht="18" customHeight="1">
      <c r="A14" s="26"/>
      <c r="B14" s="83" t="s">
        <v>75</v>
      </c>
      <c r="C14" s="83"/>
      <c r="D14" s="83"/>
      <c r="E14" s="83"/>
      <c r="F14" s="83"/>
      <c r="G14" s="83"/>
      <c r="H14" s="83"/>
      <c r="I14" s="83"/>
      <c r="J14" s="83"/>
    </row>
    <row r="15" spans="1:10" ht="14.25" customHeight="1">
      <c r="A15" s="26"/>
      <c r="B15" s="83" t="s">
        <v>76</v>
      </c>
      <c r="C15" s="83"/>
      <c r="D15" s="83"/>
      <c r="E15" s="83"/>
      <c r="F15" s="83"/>
      <c r="G15" s="83"/>
      <c r="H15" s="83"/>
      <c r="I15" s="83"/>
      <c r="J15" s="83"/>
    </row>
    <row r="16" spans="1:10" ht="12.75">
      <c r="A16" s="26"/>
      <c r="B16" s="26"/>
      <c r="C16" s="26"/>
      <c r="D16" s="26"/>
      <c r="E16" s="26"/>
      <c r="F16" s="26"/>
      <c r="G16" s="26"/>
      <c r="H16" s="26"/>
      <c r="I16" s="26"/>
      <c r="J16" s="26"/>
    </row>
    <row r="17" spans="1:10" ht="12.75" customHeight="1">
      <c r="A17" s="26"/>
      <c r="B17" s="81" t="s">
        <v>78</v>
      </c>
      <c r="C17" s="81"/>
      <c r="D17" s="81"/>
      <c r="E17" s="81"/>
      <c r="F17" s="81"/>
      <c r="G17" s="81"/>
      <c r="H17" s="81"/>
      <c r="I17" s="81"/>
      <c r="J17" s="81"/>
    </row>
    <row r="18" spans="1:10" ht="12.75">
      <c r="A18" s="26"/>
      <c r="B18" s="26"/>
      <c r="C18" s="26"/>
      <c r="D18" s="26"/>
      <c r="E18" s="26"/>
      <c r="F18" s="26"/>
      <c r="G18" s="26"/>
      <c r="H18" s="26"/>
      <c r="I18" s="26"/>
      <c r="J18" s="26"/>
    </row>
    <row r="19" spans="1:10" ht="24">
      <c r="A19" s="78" t="s">
        <v>61</v>
      </c>
      <c r="B19" s="84"/>
      <c r="C19" s="84"/>
      <c r="D19" s="84"/>
      <c r="E19" s="84"/>
      <c r="F19" s="84"/>
      <c r="G19" s="26"/>
      <c r="H19" s="26"/>
      <c r="I19" s="26"/>
      <c r="J19" s="26"/>
    </row>
    <row r="20" spans="1:10" ht="24">
      <c r="A20" s="78" t="s">
        <v>62</v>
      </c>
      <c r="B20" s="85"/>
      <c r="C20" s="86"/>
      <c r="D20" s="86"/>
      <c r="E20" s="86"/>
      <c r="F20" s="87"/>
      <c r="G20" s="26"/>
      <c r="H20" s="26"/>
      <c r="I20" s="26"/>
      <c r="J20" s="26"/>
    </row>
    <row r="21" spans="1:10" ht="15.75">
      <c r="A21" s="60"/>
      <c r="B21" s="66"/>
      <c r="C21" s="66"/>
      <c r="D21" s="66"/>
      <c r="E21" s="66"/>
      <c r="F21" s="66"/>
      <c r="G21" s="26"/>
      <c r="H21" s="26"/>
      <c r="I21" s="26"/>
      <c r="J21" s="26"/>
    </row>
    <row r="22" spans="1:10" ht="12.75">
      <c r="A22" s="26"/>
      <c r="B22" s="30" t="s">
        <v>54</v>
      </c>
      <c r="C22" s="26"/>
      <c r="D22" s="26"/>
      <c r="E22" s="26"/>
      <c r="F22" s="26"/>
      <c r="G22" s="26"/>
      <c r="H22" s="26"/>
      <c r="I22" s="26"/>
      <c r="J22" s="26"/>
    </row>
    <row r="23" spans="1:10" ht="12.75">
      <c r="A23" s="26"/>
      <c r="B23" s="26"/>
      <c r="C23" s="26"/>
      <c r="D23" s="26"/>
      <c r="E23" s="26"/>
      <c r="F23" s="26"/>
      <c r="G23" s="26"/>
      <c r="H23" s="26"/>
      <c r="I23" s="26"/>
      <c r="J23" s="26"/>
    </row>
    <row r="24" spans="1:10" ht="12.75">
      <c r="A24" s="26"/>
      <c r="B24" s="62" t="s">
        <v>49</v>
      </c>
      <c r="C24" s="26"/>
      <c r="D24" s="26"/>
      <c r="E24" s="26"/>
      <c r="F24" s="26"/>
      <c r="G24" s="26"/>
      <c r="H24" s="26"/>
      <c r="I24" s="26"/>
      <c r="J24" s="26"/>
    </row>
    <row r="25" spans="1:10" ht="12.75">
      <c r="A25" s="26"/>
      <c r="B25" s="80" t="s">
        <v>20</v>
      </c>
      <c r="C25" s="26"/>
      <c r="D25" s="26"/>
      <c r="E25" s="26"/>
      <c r="F25" s="26"/>
      <c r="G25" s="26"/>
      <c r="H25" s="26"/>
      <c r="I25" s="26"/>
      <c r="J25" s="26"/>
    </row>
    <row r="26" spans="1:10" ht="12.75">
      <c r="A26" s="26"/>
      <c r="B26" s="80" t="s">
        <v>21</v>
      </c>
      <c r="C26" s="26"/>
      <c r="D26" s="26"/>
      <c r="E26" s="26"/>
      <c r="F26" s="26"/>
      <c r="G26" s="26"/>
      <c r="H26" s="26"/>
      <c r="I26" s="26"/>
      <c r="J26" s="26"/>
    </row>
    <row r="27" spans="1:10" ht="12.75">
      <c r="A27" s="26"/>
      <c r="B27" s="80" t="s">
        <v>22</v>
      </c>
      <c r="C27" s="26"/>
      <c r="D27" s="26"/>
      <c r="E27" s="26"/>
      <c r="F27" s="26"/>
      <c r="G27" s="26"/>
      <c r="H27" s="26"/>
      <c r="I27" s="26"/>
      <c r="J27" s="26"/>
    </row>
    <row r="28" spans="1:10" ht="12.75">
      <c r="A28" s="26"/>
      <c r="B28" s="80" t="s">
        <v>42</v>
      </c>
      <c r="C28" s="26"/>
      <c r="D28" s="26"/>
      <c r="E28" s="26"/>
      <c r="F28" s="26"/>
      <c r="G28" s="26"/>
      <c r="H28" s="26"/>
      <c r="I28" s="26"/>
      <c r="J28" s="26"/>
    </row>
    <row r="29" spans="1:10" ht="12.75">
      <c r="A29" s="26"/>
      <c r="B29" s="80" t="s">
        <v>10</v>
      </c>
      <c r="C29" s="26"/>
      <c r="D29" s="26"/>
      <c r="E29" s="26"/>
      <c r="F29" s="26"/>
      <c r="G29" s="26"/>
      <c r="H29" s="26"/>
      <c r="I29" s="26"/>
      <c r="J29" s="26"/>
    </row>
    <row r="30" spans="1:10" ht="12.75">
      <c r="A30" s="26"/>
      <c r="B30" s="26"/>
      <c r="C30" s="26"/>
      <c r="D30" s="26"/>
      <c r="E30" s="26"/>
      <c r="F30" s="26"/>
      <c r="G30" s="26"/>
      <c r="H30" s="26"/>
      <c r="I30" s="26"/>
      <c r="J30" s="26"/>
    </row>
    <row r="31" spans="1:10" ht="12.75">
      <c r="A31" s="26"/>
      <c r="B31" s="26"/>
      <c r="C31" s="26"/>
      <c r="D31" s="26"/>
      <c r="E31" s="26"/>
      <c r="F31" s="26"/>
      <c r="G31" s="26"/>
      <c r="H31" s="26"/>
      <c r="I31" s="26"/>
      <c r="J31" s="26"/>
    </row>
    <row r="32" spans="1:10" ht="12.75">
      <c r="A32" s="26"/>
      <c r="B32" s="26"/>
      <c r="C32" s="26"/>
      <c r="D32" s="26"/>
      <c r="E32" s="26"/>
      <c r="F32" s="26"/>
      <c r="G32" s="26"/>
      <c r="H32" s="26"/>
      <c r="I32" s="26"/>
      <c r="J32" s="26"/>
    </row>
    <row r="33" spans="1:10" ht="12.75">
      <c r="A33" s="26"/>
      <c r="B33" s="62" t="s">
        <v>55</v>
      </c>
      <c r="C33" s="26"/>
      <c r="D33" s="26"/>
      <c r="E33" s="26"/>
      <c r="F33" s="26"/>
      <c r="G33" s="26"/>
      <c r="H33" s="26"/>
      <c r="I33" s="26"/>
      <c r="J33" s="26"/>
    </row>
    <row r="34" spans="1:10" ht="12.75">
      <c r="A34" s="26"/>
      <c r="B34" s="63" t="s">
        <v>33</v>
      </c>
      <c r="C34" s="26"/>
      <c r="D34" s="26"/>
      <c r="E34" s="26"/>
      <c r="F34" s="26"/>
      <c r="G34" s="26"/>
      <c r="H34" s="26"/>
      <c r="I34" s="26"/>
      <c r="J34" s="26"/>
    </row>
    <row r="35" spans="1:10" ht="12.75">
      <c r="A35" s="26"/>
      <c r="B35" s="63" t="s">
        <v>32</v>
      </c>
      <c r="C35" s="26"/>
      <c r="D35" s="26"/>
      <c r="E35" s="26"/>
      <c r="F35" s="26"/>
      <c r="G35" s="26"/>
      <c r="H35" s="26"/>
      <c r="I35" s="26"/>
      <c r="J35" s="26"/>
    </row>
    <row r="36" spans="1:10" ht="12.75">
      <c r="A36" s="26"/>
      <c r="B36" s="63" t="s">
        <v>34</v>
      </c>
      <c r="C36" s="26"/>
      <c r="D36" s="26"/>
      <c r="E36" s="26"/>
      <c r="F36" s="26"/>
      <c r="G36" s="26"/>
      <c r="H36" s="26"/>
      <c r="I36" s="26"/>
      <c r="J36" s="26"/>
    </row>
    <row r="37" spans="1:10" ht="12.75">
      <c r="A37" s="26"/>
      <c r="B37" s="63" t="s">
        <v>35</v>
      </c>
      <c r="C37" s="26"/>
      <c r="D37" s="26"/>
      <c r="E37" s="26"/>
      <c r="F37" s="26"/>
      <c r="G37" s="26"/>
      <c r="H37" s="26"/>
      <c r="I37" s="26"/>
      <c r="J37" s="26"/>
    </row>
    <row r="38" spans="1:10" ht="12.75">
      <c r="A38" s="26"/>
      <c r="B38" s="26"/>
      <c r="C38" s="26"/>
      <c r="D38" s="26"/>
      <c r="E38" s="26"/>
      <c r="F38" s="26"/>
      <c r="G38" s="26"/>
      <c r="H38" s="26"/>
      <c r="I38" s="26"/>
      <c r="J38" s="26"/>
    </row>
    <row r="39" spans="1:10" ht="15.75">
      <c r="A39" s="57" t="s">
        <v>64</v>
      </c>
      <c r="B39" s="67"/>
      <c r="C39" s="68"/>
      <c r="D39" s="26"/>
      <c r="E39" s="26"/>
      <c r="F39" s="26"/>
      <c r="G39" s="26"/>
      <c r="H39" s="26"/>
      <c r="I39" s="26"/>
      <c r="J39" s="26"/>
    </row>
    <row r="40" spans="1:10" ht="24.75" customHeight="1">
      <c r="A40" s="69"/>
      <c r="B40" s="82" t="s">
        <v>65</v>
      </c>
      <c r="C40" s="82"/>
      <c r="D40" s="82"/>
      <c r="E40" s="82"/>
      <c r="F40" s="82"/>
      <c r="G40" s="82"/>
      <c r="H40" s="82"/>
      <c r="I40" s="82"/>
      <c r="J40" s="82"/>
    </row>
    <row r="41" spans="1:10" ht="24.75" customHeight="1">
      <c r="A41" s="69"/>
      <c r="B41" s="82"/>
      <c r="C41" s="82"/>
      <c r="D41" s="82"/>
      <c r="E41" s="82"/>
      <c r="F41" s="82"/>
      <c r="G41" s="82"/>
      <c r="H41" s="82"/>
      <c r="I41" s="82"/>
      <c r="J41" s="82"/>
    </row>
    <row r="42" spans="1:10" ht="12.75">
      <c r="A42" s="26"/>
      <c r="B42" s="26"/>
      <c r="C42" s="26"/>
      <c r="D42" s="26"/>
      <c r="E42" s="26"/>
      <c r="F42" s="26"/>
      <c r="G42" s="26"/>
      <c r="H42" s="26"/>
      <c r="I42" s="26"/>
      <c r="J42" s="26"/>
    </row>
    <row r="43" spans="1:10" ht="12.75">
      <c r="A43" s="26"/>
      <c r="B43" s="30" t="s">
        <v>77</v>
      </c>
      <c r="C43" s="26"/>
      <c r="D43" s="26"/>
      <c r="E43" s="26"/>
      <c r="F43" s="26"/>
      <c r="G43" s="26"/>
      <c r="H43" s="26"/>
      <c r="I43" s="26"/>
      <c r="J43" s="26"/>
    </row>
    <row r="44" spans="1:10" ht="12.75">
      <c r="A44" s="26"/>
      <c r="B44" s="26"/>
      <c r="C44" s="26"/>
      <c r="D44" s="26"/>
      <c r="E44" s="26"/>
      <c r="F44" s="26"/>
      <c r="G44" s="26"/>
      <c r="H44" s="26"/>
      <c r="I44" s="26"/>
      <c r="J44" s="26"/>
    </row>
    <row r="45" spans="1:10" ht="12.75">
      <c r="A45" s="26"/>
      <c r="B45" s="26"/>
      <c r="C45" s="26"/>
      <c r="D45" s="26"/>
      <c r="E45" s="26"/>
      <c r="F45" s="26"/>
      <c r="G45" s="26"/>
      <c r="H45" s="26"/>
      <c r="I45" s="26"/>
      <c r="J45" s="26"/>
    </row>
    <row r="46" spans="1:10" ht="12.75">
      <c r="A46" s="26"/>
      <c r="B46" s="26"/>
      <c r="C46" s="26"/>
      <c r="D46" s="26"/>
      <c r="E46" s="26"/>
      <c r="F46" s="26"/>
      <c r="G46" s="26"/>
      <c r="H46" s="26"/>
      <c r="I46" s="26"/>
      <c r="J46" s="26"/>
    </row>
  </sheetData>
  <sheetProtection sheet="1" objects="1" scenarios="1" formatCells="0" formatColumns="0" formatRows="0" insertColumns="0" insertRows="0"/>
  <mergeCells count="10">
    <mergeCell ref="B17:J17"/>
    <mergeCell ref="B40:J41"/>
    <mergeCell ref="B15:J15"/>
    <mergeCell ref="B19:F19"/>
    <mergeCell ref="B20:F20"/>
    <mergeCell ref="B6:J6"/>
    <mergeCell ref="B12:J12"/>
    <mergeCell ref="B13:J13"/>
    <mergeCell ref="B14:J14"/>
    <mergeCell ref="B8:J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E305"/>
  <sheetViews>
    <sheetView showGridLines="0" zoomScalePageLayoutView="0" workbookViewId="0" topLeftCell="A1">
      <selection activeCell="F18" sqref="F18"/>
    </sheetView>
  </sheetViews>
  <sheetFormatPr defaultColWidth="9.140625" defaultRowHeight="12.75"/>
  <cols>
    <col min="1" max="1" width="5.7109375" style="0" customWidth="1"/>
    <col min="2" max="2" width="12.00390625" style="0" customWidth="1"/>
    <col min="3" max="3" width="15.28125" style="0" customWidth="1"/>
    <col min="4" max="5" width="11.140625" style="0" customWidth="1"/>
    <col min="6" max="9" width="12.00390625" style="19" customWidth="1"/>
    <col min="10" max="10" width="15.28125" style="0" customWidth="1"/>
    <col min="11" max="11" width="23.421875" style="0" customWidth="1"/>
    <col min="12" max="12" width="24.8515625" style="0" customWidth="1"/>
    <col min="13" max="13" width="38.421875" style="0" customWidth="1"/>
    <col min="14" max="14" width="19.140625" style="0" customWidth="1"/>
    <col min="15" max="15" width="20.28125" style="0" customWidth="1"/>
    <col min="16" max="17" width="9.140625" style="0" hidden="1" customWidth="1"/>
    <col min="18" max="18" width="12.8515625" style="0" hidden="1" customWidth="1"/>
    <col min="19" max="29" width="9.140625" style="0" hidden="1" customWidth="1"/>
  </cols>
  <sheetData>
    <row r="1" spans="1:31" s="14" customFormat="1" ht="60" customHeight="1">
      <c r="A1" s="28"/>
      <c r="B1" s="20" t="s">
        <v>1</v>
      </c>
      <c r="C1" s="20" t="s">
        <v>0</v>
      </c>
      <c r="D1" s="21" t="s">
        <v>2</v>
      </c>
      <c r="E1" s="21" t="s">
        <v>36</v>
      </c>
      <c r="F1" s="22" t="str">
        <f>intro!B34</f>
        <v>Homeless or at Risk of Homelessness</v>
      </c>
      <c r="G1" s="22" t="str">
        <f>intro!B35</f>
        <v>Living with Mental Health Issues</v>
      </c>
      <c r="H1" s="22" t="str">
        <f>intro!B36</f>
        <v>Living with Addictions Issues</v>
      </c>
      <c r="I1" s="22" t="str">
        <f>intro!B37</f>
        <v>Living with Physical Disability</v>
      </c>
      <c r="J1" s="21" t="s">
        <v>5</v>
      </c>
      <c r="K1" s="21" t="s">
        <v>53</v>
      </c>
      <c r="L1" s="21" t="s">
        <v>63</v>
      </c>
      <c r="M1" s="21" t="s">
        <v>6</v>
      </c>
      <c r="N1" s="21" t="s">
        <v>3</v>
      </c>
      <c r="O1" s="21" t="s">
        <v>7</v>
      </c>
      <c r="P1" s="23" t="s">
        <v>11</v>
      </c>
      <c r="Q1" s="24" t="s">
        <v>12</v>
      </c>
      <c r="R1" s="24" t="s">
        <v>18</v>
      </c>
      <c r="S1" s="24" t="s">
        <v>13</v>
      </c>
      <c r="T1" s="24" t="s">
        <v>13</v>
      </c>
      <c r="U1" s="24" t="s">
        <v>13</v>
      </c>
      <c r="V1" s="24" t="s">
        <v>13</v>
      </c>
      <c r="W1" s="24" t="s">
        <v>13</v>
      </c>
      <c r="X1" s="24" t="s">
        <v>13</v>
      </c>
      <c r="Y1" s="24" t="s">
        <v>13</v>
      </c>
      <c r="Z1" s="24" t="s">
        <v>13</v>
      </c>
      <c r="AA1" s="24" t="s">
        <v>13</v>
      </c>
      <c r="AB1" s="24" t="s">
        <v>13</v>
      </c>
      <c r="AC1" s="24" t="s">
        <v>13</v>
      </c>
      <c r="AD1" s="28"/>
      <c r="AE1" s="28"/>
    </row>
    <row r="2" spans="1:31" ht="15">
      <c r="A2" s="26"/>
      <c r="B2" s="2"/>
      <c r="C2" s="2"/>
      <c r="D2" s="3"/>
      <c r="E2" s="16"/>
      <c r="F2" s="16"/>
      <c r="G2" s="16"/>
      <c r="H2" s="16"/>
      <c r="I2" s="16"/>
      <c r="J2" s="3"/>
      <c r="K2" s="7"/>
      <c r="L2" s="7"/>
      <c r="M2" s="11"/>
      <c r="N2" s="25">
        <f aca="true" ca="1" t="shared" si="0" ref="N2:N65">IF(D2="","",IF(J2="",DATEDIF(D2,TODAY(),"y")&amp;" years, "&amp;DATEDIF(D2,TODAY(),"ym")&amp;" month",DATEDIF(D2,J2,"y")&amp;" years, "&amp;DATEDIF(D2,J2,"ym")&amp;" months"))</f>
      </c>
      <c r="O2" s="25">
        <f aca="true" ca="1" t="shared" si="1" ref="O2:O65">IF(D2="","",IF(J2="",DATEDIF(D2,TODAY(),"m"),DATEDIF(D2,J2,"m")))</f>
      </c>
      <c r="P2" s="1">
        <f aca="true" t="shared" si="2" ref="P2:P65">IF(B2="","",YEAR(D2))</f>
      </c>
      <c r="Q2" s="1">
        <f aca="true" ca="1" t="shared" si="3" ref="Q2:Q65">IF(C2="","",IF(J2="",YEAR(TODAY()),YEAR(J2)))</f>
      </c>
      <c r="R2" s="1">
        <f aca="true" t="shared" si="4" ref="R2:R65">IF(J2="","",YEAR(J2))</f>
      </c>
      <c r="S2" s="1">
        <f>IF(AND($Q2&gt;='data summary'!D$8,$P2&lt;='data summary'!D$8),'data summary'!D$8,"")</f>
      </c>
      <c r="T2" s="1">
        <f>IF(AND($Q2&gt;='data summary'!E$8,$P2&lt;='data summary'!E$8),'data summary'!E$8,"")</f>
      </c>
      <c r="U2" s="1">
        <f>IF(AND($Q2&gt;='data summary'!F$8,$P2&lt;='data summary'!F$8),'data summary'!F$8,"")</f>
      </c>
      <c r="V2" s="1">
        <f>IF(AND($Q2&gt;='data summary'!G$8,$P2&lt;='data summary'!G$8),'data summary'!G$8,"")</f>
      </c>
      <c r="W2" s="1">
        <f>IF(AND($Q2&gt;='data summary'!H$8,$P2&lt;='data summary'!H$8),'data summary'!H$8,"")</f>
      </c>
      <c r="X2" s="1">
        <f>IF(AND($Q2&gt;='data summary'!I$8,$P2&lt;='data summary'!I$8),'data summary'!I$8,"")</f>
      </c>
      <c r="Y2" s="1">
        <f>IF(AND($Q2&gt;='data summary'!J$8,$P2&lt;='data summary'!J$8),'data summary'!J$8,"")</f>
      </c>
      <c r="Z2" s="1">
        <f>IF(AND($Q2&gt;='data summary'!K$8,$P2&lt;='data summary'!K$8),'data summary'!K$8,"")</f>
      </c>
      <c r="AA2" s="1">
        <f>IF(AND($Q2&gt;='data summary'!L$8,$P2&lt;='data summary'!L$8),'data summary'!L$8,"")</f>
      </c>
      <c r="AB2" s="1">
        <f>IF(AND($Q2&gt;='data summary'!M$8,$P2&lt;='data summary'!M$8),'data summary'!M$8,"")</f>
      </c>
      <c r="AC2" s="1">
        <f>IF(AND($Q2&gt;='data summary'!N$8,$P2&lt;='data summary'!N$8),'data summary'!N$8,"")</f>
      </c>
      <c r="AD2" s="26"/>
      <c r="AE2" s="26"/>
    </row>
    <row r="3" spans="1:31" ht="15">
      <c r="A3" s="26"/>
      <c r="B3" s="2"/>
      <c r="C3" s="2"/>
      <c r="D3" s="5"/>
      <c r="E3" s="16"/>
      <c r="F3" s="17"/>
      <c r="G3" s="17"/>
      <c r="H3" s="17"/>
      <c r="I3" s="17"/>
      <c r="J3" s="3"/>
      <c r="K3" s="7"/>
      <c r="L3" s="7"/>
      <c r="M3" s="11"/>
      <c r="N3" s="25">
        <f ca="1" t="shared" si="0"/>
      </c>
      <c r="O3" s="25">
        <f ca="1" t="shared" si="1"/>
      </c>
      <c r="P3" s="1">
        <f t="shared" si="2"/>
      </c>
      <c r="Q3" s="1">
        <f ca="1" t="shared" si="3"/>
      </c>
      <c r="R3" s="1">
        <f t="shared" si="4"/>
      </c>
      <c r="S3" s="1">
        <f>IF(AND($Q3&gt;='data summary'!D$8,$P3&lt;='data summary'!D$8),'data summary'!D$8,"")</f>
      </c>
      <c r="T3" s="1">
        <f>IF(AND($Q3&gt;='data summary'!E$8,$P3&lt;='data summary'!E$8),'data summary'!E$8,"")</f>
      </c>
      <c r="U3" s="1">
        <f>IF(AND($Q3&gt;='data summary'!F$8,$P3&lt;='data summary'!F$8),'data summary'!F$8,"")</f>
      </c>
      <c r="V3" s="1">
        <f>IF(AND($Q3&gt;='data summary'!G$8,$P3&lt;='data summary'!G$8),'data summary'!G$8,"")</f>
      </c>
      <c r="W3" s="1">
        <f>IF(AND($Q3&gt;='data summary'!H$8,$P3&lt;='data summary'!H$8),'data summary'!H$8,"")</f>
      </c>
      <c r="X3" s="1">
        <f>IF(AND($Q3&gt;='data summary'!I$8,$P3&lt;='data summary'!I$8),'data summary'!I$8,"")</f>
      </c>
      <c r="Y3" s="1">
        <f>IF(AND($Q3&gt;='data summary'!J$8,$P3&lt;='data summary'!J$8),'data summary'!J$8,"")</f>
      </c>
      <c r="Z3" s="1">
        <f>IF(AND($Q3&gt;='data summary'!K$8,$P3&lt;='data summary'!K$8),'data summary'!K$8,"")</f>
      </c>
      <c r="AA3" s="1">
        <f>IF(AND($Q3&gt;='data summary'!L$8,$P3&lt;='data summary'!L$8),'data summary'!L$8,"")</f>
      </c>
      <c r="AB3" s="1">
        <f>IF(AND($Q3&gt;='data summary'!M$8,$P3&lt;='data summary'!M$8),'data summary'!M$8,"")</f>
      </c>
      <c r="AC3" s="1">
        <f>IF(AND($Q3&gt;='data summary'!N$8,$P3&lt;='data summary'!N$8),'data summary'!N$8,"")</f>
      </c>
      <c r="AD3" s="26"/>
      <c r="AE3" s="26"/>
    </row>
    <row r="4" spans="1:31" ht="15">
      <c r="A4" s="26"/>
      <c r="B4" s="2"/>
      <c r="C4" s="2"/>
      <c r="D4" s="5"/>
      <c r="E4" s="16"/>
      <c r="F4" s="17"/>
      <c r="G4" s="17"/>
      <c r="H4" s="17"/>
      <c r="I4" s="17"/>
      <c r="J4" s="4"/>
      <c r="K4" s="7"/>
      <c r="L4" s="7"/>
      <c r="M4" s="11"/>
      <c r="N4" s="25">
        <f ca="1" t="shared" si="0"/>
      </c>
      <c r="O4" s="25">
        <f ca="1" t="shared" si="1"/>
      </c>
      <c r="P4" s="1">
        <f t="shared" si="2"/>
      </c>
      <c r="Q4" s="1">
        <f ca="1" t="shared" si="3"/>
      </c>
      <c r="R4" s="1">
        <f t="shared" si="4"/>
      </c>
      <c r="S4" s="1">
        <f>IF(AND($Q4&gt;='data summary'!D$8,$P4&lt;='data summary'!D$8),'data summary'!D$8,"")</f>
      </c>
      <c r="T4" s="1">
        <f>IF(AND($Q4&gt;='data summary'!E$8,$P4&lt;='data summary'!E$8),'data summary'!E$8,"")</f>
      </c>
      <c r="U4" s="1">
        <f>IF(AND($Q4&gt;='data summary'!F$8,$P4&lt;='data summary'!F$8),'data summary'!F$8,"")</f>
      </c>
      <c r="V4" s="1">
        <f>IF(AND($Q4&gt;='data summary'!G$8,$P4&lt;='data summary'!G$8),'data summary'!G$8,"")</f>
      </c>
      <c r="W4" s="1">
        <f>IF(AND($Q4&gt;='data summary'!H$8,$P4&lt;='data summary'!H$8),'data summary'!H$8,"")</f>
      </c>
      <c r="X4" s="1">
        <f>IF(AND($Q4&gt;='data summary'!I$8,$P4&lt;='data summary'!I$8),'data summary'!I$8,"")</f>
      </c>
      <c r="Y4" s="1">
        <f>IF(AND($Q4&gt;='data summary'!J$8,$P4&lt;='data summary'!J$8),'data summary'!J$8,"")</f>
      </c>
      <c r="Z4" s="1">
        <f>IF(AND($Q4&gt;='data summary'!K$8,$P4&lt;='data summary'!K$8),'data summary'!K$8,"")</f>
      </c>
      <c r="AA4" s="1">
        <f>IF(AND($Q4&gt;='data summary'!L$8,$P4&lt;='data summary'!L$8),'data summary'!L$8,"")</f>
      </c>
      <c r="AB4" s="1">
        <f>IF(AND($Q4&gt;='data summary'!M$8,$P4&lt;='data summary'!M$8),'data summary'!M$8,"")</f>
      </c>
      <c r="AC4" s="1">
        <f>IF(AND($Q4&gt;='data summary'!N$8,$P4&lt;='data summary'!N$8),'data summary'!N$8,"")</f>
      </c>
      <c r="AD4" s="26"/>
      <c r="AE4" s="26"/>
    </row>
    <row r="5" spans="1:31" ht="15">
      <c r="A5" s="26"/>
      <c r="B5" s="2"/>
      <c r="C5" s="2"/>
      <c r="D5" s="3"/>
      <c r="E5" s="16"/>
      <c r="F5" s="16"/>
      <c r="G5" s="16"/>
      <c r="H5" s="16"/>
      <c r="I5" s="16"/>
      <c r="J5" s="3"/>
      <c r="K5" s="7"/>
      <c r="L5" s="7"/>
      <c r="M5" s="11"/>
      <c r="N5" s="25">
        <f ca="1" t="shared" si="0"/>
      </c>
      <c r="O5" s="25">
        <f ca="1" t="shared" si="1"/>
      </c>
      <c r="P5" s="1">
        <f t="shared" si="2"/>
      </c>
      <c r="Q5" s="1">
        <f ca="1" t="shared" si="3"/>
      </c>
      <c r="R5" s="1">
        <f t="shared" si="4"/>
      </c>
      <c r="S5" s="1">
        <f>IF(AND($Q5&gt;='data summary'!D$8,$P5&lt;='data summary'!D$8),'data summary'!D$8,"")</f>
      </c>
      <c r="T5" s="1">
        <f>IF(AND($Q5&gt;='data summary'!E$8,$P5&lt;='data summary'!E$8),'data summary'!E$8,"")</f>
      </c>
      <c r="U5" s="1">
        <f>IF(AND($Q5&gt;='data summary'!F$8,$P5&lt;='data summary'!F$8),'data summary'!F$8,"")</f>
      </c>
      <c r="V5" s="1">
        <f>IF(AND($Q5&gt;='data summary'!G$8,$P5&lt;='data summary'!G$8),'data summary'!G$8,"")</f>
      </c>
      <c r="W5" s="1">
        <f>IF(AND($Q5&gt;='data summary'!H$8,$P5&lt;='data summary'!H$8),'data summary'!H$8,"")</f>
      </c>
      <c r="X5" s="1">
        <f>IF(AND($Q5&gt;='data summary'!I$8,$P5&lt;='data summary'!I$8),'data summary'!I$8,"")</f>
      </c>
      <c r="Y5" s="1">
        <f>IF(AND($Q5&gt;='data summary'!J$8,$P5&lt;='data summary'!J$8),'data summary'!J$8,"")</f>
      </c>
      <c r="Z5" s="1">
        <f>IF(AND($Q5&gt;='data summary'!K$8,$P5&lt;='data summary'!K$8),'data summary'!K$8,"")</f>
      </c>
      <c r="AA5" s="1">
        <f>IF(AND($Q5&gt;='data summary'!L$8,$P5&lt;='data summary'!L$8),'data summary'!L$8,"")</f>
      </c>
      <c r="AB5" s="1">
        <f>IF(AND($Q5&gt;='data summary'!M$8,$P5&lt;='data summary'!M$8),'data summary'!M$8,"")</f>
      </c>
      <c r="AC5" s="1">
        <f>IF(AND($Q5&gt;='data summary'!N$8,$P5&lt;='data summary'!N$8),'data summary'!N$8,"")</f>
      </c>
      <c r="AD5" s="26"/>
      <c r="AE5" s="26"/>
    </row>
    <row r="6" spans="1:31" ht="15">
      <c r="A6" s="26"/>
      <c r="B6" s="2"/>
      <c r="C6" s="2"/>
      <c r="D6" s="4"/>
      <c r="E6" s="16"/>
      <c r="F6" s="8"/>
      <c r="G6" s="8"/>
      <c r="H6" s="8"/>
      <c r="I6" s="8"/>
      <c r="J6" s="4"/>
      <c r="K6" s="7"/>
      <c r="L6" s="7"/>
      <c r="M6" s="11"/>
      <c r="N6" s="25">
        <f ca="1" t="shared" si="0"/>
      </c>
      <c r="O6" s="25">
        <f ca="1" t="shared" si="1"/>
      </c>
      <c r="P6" s="1">
        <f t="shared" si="2"/>
      </c>
      <c r="Q6" s="1">
        <f ca="1" t="shared" si="3"/>
      </c>
      <c r="R6" s="1">
        <f t="shared" si="4"/>
      </c>
      <c r="S6" s="1">
        <f>IF(AND($Q6&gt;='data summary'!D$8,$P6&lt;='data summary'!D$8),'data summary'!D$8,"")</f>
      </c>
      <c r="T6" s="1">
        <f>IF(AND($Q6&gt;='data summary'!E$8,$P6&lt;='data summary'!E$8),'data summary'!E$8,"")</f>
      </c>
      <c r="U6" s="1">
        <f>IF(AND($Q6&gt;='data summary'!F$8,$P6&lt;='data summary'!F$8),'data summary'!F$8,"")</f>
      </c>
      <c r="V6" s="1">
        <f>IF(AND($Q6&gt;='data summary'!G$8,$P6&lt;='data summary'!G$8),'data summary'!G$8,"")</f>
      </c>
      <c r="W6" s="1">
        <f>IF(AND($Q6&gt;='data summary'!H$8,$P6&lt;='data summary'!H$8),'data summary'!H$8,"")</f>
      </c>
      <c r="X6" s="1">
        <f>IF(AND($Q6&gt;='data summary'!I$8,$P6&lt;='data summary'!I$8),'data summary'!I$8,"")</f>
      </c>
      <c r="Y6" s="1">
        <f>IF(AND($Q6&gt;='data summary'!J$8,$P6&lt;='data summary'!J$8),'data summary'!J$8,"")</f>
      </c>
      <c r="Z6" s="1">
        <f>IF(AND($Q6&gt;='data summary'!K$8,$P6&lt;='data summary'!K$8),'data summary'!K$8,"")</f>
      </c>
      <c r="AA6" s="1">
        <f>IF(AND($Q6&gt;='data summary'!L$8,$P6&lt;='data summary'!L$8),'data summary'!L$8,"")</f>
      </c>
      <c r="AB6" s="1">
        <f>IF(AND($Q6&gt;='data summary'!M$8,$P6&lt;='data summary'!M$8),'data summary'!M$8,"")</f>
      </c>
      <c r="AC6" s="1">
        <f>IF(AND($Q6&gt;='data summary'!N$8,$P6&lt;='data summary'!N$8),'data summary'!N$8,"")</f>
      </c>
      <c r="AD6" s="26"/>
      <c r="AE6" s="26"/>
    </row>
    <row r="7" spans="1:31" ht="15">
      <c r="A7" s="26"/>
      <c r="B7" s="2"/>
      <c r="C7" s="2"/>
      <c r="D7" s="3"/>
      <c r="E7" s="16"/>
      <c r="F7" s="16"/>
      <c r="G7" s="16"/>
      <c r="H7" s="16"/>
      <c r="I7" s="16"/>
      <c r="J7" s="3"/>
      <c r="K7" s="7"/>
      <c r="L7" s="7"/>
      <c r="M7" s="11"/>
      <c r="N7" s="25">
        <f ca="1" t="shared" si="0"/>
      </c>
      <c r="O7" s="25">
        <f ca="1" t="shared" si="1"/>
      </c>
      <c r="P7" s="1">
        <f t="shared" si="2"/>
      </c>
      <c r="Q7" s="1">
        <f ca="1" t="shared" si="3"/>
      </c>
      <c r="R7" s="1">
        <f t="shared" si="4"/>
      </c>
      <c r="S7" s="1">
        <f>IF(AND($Q7&gt;='data summary'!D$8,$P7&lt;='data summary'!D$8),'data summary'!D$8,"")</f>
      </c>
      <c r="T7" s="1">
        <f>IF(AND($Q7&gt;='data summary'!E$8,$P7&lt;='data summary'!E$8),'data summary'!E$8,"")</f>
      </c>
      <c r="U7" s="1">
        <f>IF(AND($Q7&gt;='data summary'!F$8,$P7&lt;='data summary'!F$8),'data summary'!F$8,"")</f>
      </c>
      <c r="V7" s="1">
        <f>IF(AND($Q7&gt;='data summary'!G$8,$P7&lt;='data summary'!G$8),'data summary'!G$8,"")</f>
      </c>
      <c r="W7" s="1">
        <f>IF(AND($Q7&gt;='data summary'!H$8,$P7&lt;='data summary'!H$8),'data summary'!H$8,"")</f>
      </c>
      <c r="X7" s="1">
        <f>IF(AND($Q7&gt;='data summary'!I$8,$P7&lt;='data summary'!I$8),'data summary'!I$8,"")</f>
      </c>
      <c r="Y7" s="1">
        <f>IF(AND($Q7&gt;='data summary'!J$8,$P7&lt;='data summary'!J$8),'data summary'!J$8,"")</f>
      </c>
      <c r="Z7" s="1">
        <f>IF(AND($Q7&gt;='data summary'!K$8,$P7&lt;='data summary'!K$8),'data summary'!K$8,"")</f>
      </c>
      <c r="AA7" s="1">
        <f>IF(AND($Q7&gt;='data summary'!L$8,$P7&lt;='data summary'!L$8),'data summary'!L$8,"")</f>
      </c>
      <c r="AB7" s="1">
        <f>IF(AND($Q7&gt;='data summary'!M$8,$P7&lt;='data summary'!M$8),'data summary'!M$8,"")</f>
      </c>
      <c r="AC7" s="1">
        <f>IF(AND($Q7&gt;='data summary'!N$8,$P7&lt;='data summary'!N$8),'data summary'!N$8,"")</f>
      </c>
      <c r="AD7" s="26"/>
      <c r="AE7" s="26"/>
    </row>
    <row r="8" spans="1:31" ht="15">
      <c r="A8" s="26"/>
      <c r="B8" s="2"/>
      <c r="C8" s="2"/>
      <c r="D8" s="4"/>
      <c r="E8" s="16"/>
      <c r="F8" s="8"/>
      <c r="G8" s="8"/>
      <c r="H8" s="8"/>
      <c r="I8" s="8"/>
      <c r="J8" s="8"/>
      <c r="K8" s="7"/>
      <c r="L8" s="7"/>
      <c r="M8" s="11"/>
      <c r="N8" s="25">
        <f ca="1" t="shared" si="0"/>
      </c>
      <c r="O8" s="25">
        <f ca="1" t="shared" si="1"/>
      </c>
      <c r="P8" s="1">
        <f t="shared" si="2"/>
      </c>
      <c r="Q8" s="1">
        <f ca="1" t="shared" si="3"/>
      </c>
      <c r="R8" s="1">
        <f t="shared" si="4"/>
      </c>
      <c r="S8" s="1">
        <f>IF(AND($Q8&gt;='data summary'!D$8,$P8&lt;='data summary'!D$8),'data summary'!D$8,"")</f>
      </c>
      <c r="T8" s="1">
        <f>IF(AND($Q8&gt;='data summary'!E$8,$P8&lt;='data summary'!E$8),'data summary'!E$8,"")</f>
      </c>
      <c r="U8" s="1">
        <f>IF(AND($Q8&gt;='data summary'!F$8,$P8&lt;='data summary'!F$8),'data summary'!F$8,"")</f>
      </c>
      <c r="V8" s="1">
        <f>IF(AND($Q8&gt;='data summary'!G$8,$P8&lt;='data summary'!G$8),'data summary'!G$8,"")</f>
      </c>
      <c r="W8" s="1">
        <f>IF(AND($Q8&gt;='data summary'!H$8,$P8&lt;='data summary'!H$8),'data summary'!H$8,"")</f>
      </c>
      <c r="X8" s="1">
        <f>IF(AND($Q8&gt;='data summary'!I$8,$P8&lt;='data summary'!I$8),'data summary'!I$8,"")</f>
      </c>
      <c r="Y8" s="1">
        <f>IF(AND($Q8&gt;='data summary'!J$8,$P8&lt;='data summary'!J$8),'data summary'!J$8,"")</f>
      </c>
      <c r="Z8" s="1">
        <f>IF(AND($Q8&gt;='data summary'!K$8,$P8&lt;='data summary'!K$8),'data summary'!K$8,"")</f>
      </c>
      <c r="AA8" s="1">
        <f>IF(AND($Q8&gt;='data summary'!L$8,$P8&lt;='data summary'!L$8),'data summary'!L$8,"")</f>
      </c>
      <c r="AB8" s="1">
        <f>IF(AND($Q8&gt;='data summary'!M$8,$P8&lt;='data summary'!M$8),'data summary'!M$8,"")</f>
      </c>
      <c r="AC8" s="1">
        <f>IF(AND($Q8&gt;='data summary'!N$8,$P8&lt;='data summary'!N$8),'data summary'!N$8,"")</f>
      </c>
      <c r="AD8" s="26"/>
      <c r="AE8" s="26"/>
    </row>
    <row r="9" spans="1:31" ht="15">
      <c r="A9" s="26"/>
      <c r="B9" s="2"/>
      <c r="C9" s="2"/>
      <c r="D9" s="3"/>
      <c r="E9" s="16"/>
      <c r="F9" s="16"/>
      <c r="G9" s="16"/>
      <c r="H9" s="16"/>
      <c r="I9" s="16"/>
      <c r="J9" s="3"/>
      <c r="K9" s="7"/>
      <c r="L9" s="7"/>
      <c r="M9" s="11"/>
      <c r="N9" s="25">
        <f ca="1" t="shared" si="0"/>
      </c>
      <c r="O9" s="25">
        <f ca="1" t="shared" si="1"/>
      </c>
      <c r="P9" s="1">
        <f t="shared" si="2"/>
      </c>
      <c r="Q9" s="1">
        <f ca="1" t="shared" si="3"/>
      </c>
      <c r="R9" s="1">
        <f t="shared" si="4"/>
      </c>
      <c r="S9" s="1">
        <f>IF(AND($Q9&gt;='data summary'!D$8,$P9&lt;='data summary'!D$8),'data summary'!D$8,"")</f>
      </c>
      <c r="T9" s="1">
        <f>IF(AND($Q9&gt;='data summary'!E$8,$P9&lt;='data summary'!E$8),'data summary'!E$8,"")</f>
      </c>
      <c r="U9" s="1">
        <f>IF(AND($Q9&gt;='data summary'!F$8,$P9&lt;='data summary'!F$8),'data summary'!F$8,"")</f>
      </c>
      <c r="V9" s="1">
        <f>IF(AND($Q9&gt;='data summary'!G$8,$P9&lt;='data summary'!G$8),'data summary'!G$8,"")</f>
      </c>
      <c r="W9" s="1">
        <f>IF(AND($Q9&gt;='data summary'!H$8,$P9&lt;='data summary'!H$8),'data summary'!H$8,"")</f>
      </c>
      <c r="X9" s="1">
        <f>IF(AND($Q9&gt;='data summary'!I$8,$P9&lt;='data summary'!I$8),'data summary'!I$8,"")</f>
      </c>
      <c r="Y9" s="1">
        <f>IF(AND($Q9&gt;='data summary'!J$8,$P9&lt;='data summary'!J$8),'data summary'!J$8,"")</f>
      </c>
      <c r="Z9" s="1">
        <f>IF(AND($Q9&gt;='data summary'!K$8,$P9&lt;='data summary'!K$8),'data summary'!K$8,"")</f>
      </c>
      <c r="AA9" s="1">
        <f>IF(AND($Q9&gt;='data summary'!L$8,$P9&lt;='data summary'!L$8),'data summary'!L$8,"")</f>
      </c>
      <c r="AB9" s="1">
        <f>IF(AND($Q9&gt;='data summary'!M$8,$P9&lt;='data summary'!M$8),'data summary'!M$8,"")</f>
      </c>
      <c r="AC9" s="1">
        <f>IF(AND($Q9&gt;='data summary'!N$8,$P9&lt;='data summary'!N$8),'data summary'!N$8,"")</f>
      </c>
      <c r="AD9" s="26"/>
      <c r="AE9" s="26"/>
    </row>
    <row r="10" spans="1:31" ht="15">
      <c r="A10" s="26"/>
      <c r="B10" s="2"/>
      <c r="C10" s="2"/>
      <c r="D10" s="4"/>
      <c r="E10" s="16"/>
      <c r="F10" s="8"/>
      <c r="G10" s="8"/>
      <c r="H10" s="8"/>
      <c r="I10" s="8"/>
      <c r="J10" s="4"/>
      <c r="K10" s="7"/>
      <c r="L10" s="7"/>
      <c r="M10" s="11"/>
      <c r="N10" s="25">
        <f ca="1" t="shared" si="0"/>
      </c>
      <c r="O10" s="25">
        <f ca="1" t="shared" si="1"/>
      </c>
      <c r="P10" s="1">
        <f t="shared" si="2"/>
      </c>
      <c r="Q10" s="1">
        <f ca="1" t="shared" si="3"/>
      </c>
      <c r="R10" s="1">
        <f t="shared" si="4"/>
      </c>
      <c r="S10" s="1">
        <f>IF(AND($Q10&gt;='data summary'!D$8,$P10&lt;='data summary'!D$8),'data summary'!D$8,"")</f>
      </c>
      <c r="T10" s="1">
        <f>IF(AND($Q10&gt;='data summary'!E$8,$P10&lt;='data summary'!E$8),'data summary'!E$8,"")</f>
      </c>
      <c r="U10" s="1">
        <f>IF(AND($Q10&gt;='data summary'!F$8,$P10&lt;='data summary'!F$8),'data summary'!F$8,"")</f>
      </c>
      <c r="V10" s="1">
        <f>IF(AND($Q10&gt;='data summary'!G$8,$P10&lt;='data summary'!G$8),'data summary'!G$8,"")</f>
      </c>
      <c r="W10" s="1">
        <f>IF(AND($Q10&gt;='data summary'!H$8,$P10&lt;='data summary'!H$8),'data summary'!H$8,"")</f>
      </c>
      <c r="X10" s="1">
        <f>IF(AND($Q10&gt;='data summary'!I$8,$P10&lt;='data summary'!I$8),'data summary'!I$8,"")</f>
      </c>
      <c r="Y10" s="1">
        <f>IF(AND($Q10&gt;='data summary'!J$8,$P10&lt;='data summary'!J$8),'data summary'!J$8,"")</f>
      </c>
      <c r="Z10" s="1">
        <f>IF(AND($Q10&gt;='data summary'!K$8,$P10&lt;='data summary'!K$8),'data summary'!K$8,"")</f>
      </c>
      <c r="AA10" s="1">
        <f>IF(AND($Q10&gt;='data summary'!L$8,$P10&lt;='data summary'!L$8),'data summary'!L$8,"")</f>
      </c>
      <c r="AB10" s="1">
        <f>IF(AND($Q10&gt;='data summary'!M$8,$P10&lt;='data summary'!M$8),'data summary'!M$8,"")</f>
      </c>
      <c r="AC10" s="1">
        <f>IF(AND($Q10&gt;='data summary'!N$8,$P10&lt;='data summary'!N$8),'data summary'!N$8,"")</f>
      </c>
      <c r="AD10" s="26"/>
      <c r="AE10" s="26"/>
    </row>
    <row r="11" spans="1:31" ht="15">
      <c r="A11" s="26"/>
      <c r="B11" s="2"/>
      <c r="C11" s="2"/>
      <c r="D11" s="5"/>
      <c r="E11" s="16"/>
      <c r="F11" s="17"/>
      <c r="G11" s="17"/>
      <c r="H11" s="17"/>
      <c r="I11" s="17"/>
      <c r="J11" s="4"/>
      <c r="K11" s="7"/>
      <c r="L11" s="7"/>
      <c r="M11" s="11"/>
      <c r="N11" s="25">
        <f ca="1" t="shared" si="0"/>
      </c>
      <c r="O11" s="25">
        <f ca="1" t="shared" si="1"/>
      </c>
      <c r="P11" s="1">
        <f t="shared" si="2"/>
      </c>
      <c r="Q11" s="1">
        <f ca="1" t="shared" si="3"/>
      </c>
      <c r="R11" s="1">
        <f t="shared" si="4"/>
      </c>
      <c r="S11" s="1">
        <f>IF(AND($Q11&gt;='data summary'!D$8,$P11&lt;='data summary'!D$8),'data summary'!D$8,"")</f>
      </c>
      <c r="T11" s="1">
        <f>IF(AND($Q11&gt;='data summary'!E$8,$P11&lt;='data summary'!E$8),'data summary'!E$8,"")</f>
      </c>
      <c r="U11" s="1">
        <f>IF(AND($Q11&gt;='data summary'!F$8,$P11&lt;='data summary'!F$8),'data summary'!F$8,"")</f>
      </c>
      <c r="V11" s="1">
        <f>IF(AND($Q11&gt;='data summary'!G$8,$P11&lt;='data summary'!G$8),'data summary'!G$8,"")</f>
      </c>
      <c r="W11" s="1">
        <f>IF(AND($Q11&gt;='data summary'!H$8,$P11&lt;='data summary'!H$8),'data summary'!H$8,"")</f>
      </c>
      <c r="X11" s="1">
        <f>IF(AND($Q11&gt;='data summary'!I$8,$P11&lt;='data summary'!I$8),'data summary'!I$8,"")</f>
      </c>
      <c r="Y11" s="1">
        <f>IF(AND($Q11&gt;='data summary'!J$8,$P11&lt;='data summary'!J$8),'data summary'!J$8,"")</f>
      </c>
      <c r="Z11" s="1">
        <f>IF(AND($Q11&gt;='data summary'!K$8,$P11&lt;='data summary'!K$8),'data summary'!K$8,"")</f>
      </c>
      <c r="AA11" s="1">
        <f>IF(AND($Q11&gt;='data summary'!L$8,$P11&lt;='data summary'!L$8),'data summary'!L$8,"")</f>
      </c>
      <c r="AB11" s="1">
        <f>IF(AND($Q11&gt;='data summary'!M$8,$P11&lt;='data summary'!M$8),'data summary'!M$8,"")</f>
      </c>
      <c r="AC11" s="1">
        <f>IF(AND($Q11&gt;='data summary'!N$8,$P11&lt;='data summary'!N$8),'data summary'!N$8,"")</f>
      </c>
      <c r="AD11" s="26"/>
      <c r="AE11" s="26"/>
    </row>
    <row r="12" spans="1:31" ht="15">
      <c r="A12" s="26"/>
      <c r="B12" s="2"/>
      <c r="C12" s="2"/>
      <c r="D12" s="4"/>
      <c r="E12" s="16"/>
      <c r="F12" s="8"/>
      <c r="G12" s="16"/>
      <c r="H12" s="8"/>
      <c r="I12" s="16"/>
      <c r="J12" s="4"/>
      <c r="K12" s="7"/>
      <c r="L12" s="7"/>
      <c r="M12" s="11"/>
      <c r="N12" s="25">
        <f ca="1" t="shared" si="0"/>
      </c>
      <c r="O12" s="25">
        <f ca="1" t="shared" si="1"/>
      </c>
      <c r="P12" s="1">
        <f t="shared" si="2"/>
      </c>
      <c r="Q12" s="1">
        <f ca="1" t="shared" si="3"/>
      </c>
      <c r="R12" s="1">
        <f t="shared" si="4"/>
      </c>
      <c r="S12" s="1">
        <f>IF(AND($Q12&gt;='data summary'!D$8,$P12&lt;='data summary'!D$8),'data summary'!D$8,"")</f>
      </c>
      <c r="T12" s="1">
        <f>IF(AND($Q12&gt;='data summary'!E$8,$P12&lt;='data summary'!E$8),'data summary'!E$8,"")</f>
      </c>
      <c r="U12" s="1">
        <f>IF(AND($Q12&gt;='data summary'!F$8,$P12&lt;='data summary'!F$8),'data summary'!F$8,"")</f>
      </c>
      <c r="V12" s="1">
        <f>IF(AND($Q12&gt;='data summary'!G$8,$P12&lt;='data summary'!G$8),'data summary'!G$8,"")</f>
      </c>
      <c r="W12" s="1">
        <f>IF(AND($Q12&gt;='data summary'!H$8,$P12&lt;='data summary'!H$8),'data summary'!H$8,"")</f>
      </c>
      <c r="X12" s="1">
        <f>IF(AND($Q12&gt;='data summary'!I$8,$P12&lt;='data summary'!I$8),'data summary'!I$8,"")</f>
      </c>
      <c r="Y12" s="1">
        <f>IF(AND($Q12&gt;='data summary'!J$8,$P12&lt;='data summary'!J$8),'data summary'!J$8,"")</f>
      </c>
      <c r="Z12" s="1">
        <f>IF(AND($Q12&gt;='data summary'!K$8,$P12&lt;='data summary'!K$8),'data summary'!K$8,"")</f>
      </c>
      <c r="AA12" s="1">
        <f>IF(AND($Q12&gt;='data summary'!L$8,$P12&lt;='data summary'!L$8),'data summary'!L$8,"")</f>
      </c>
      <c r="AB12" s="1">
        <f>IF(AND($Q12&gt;='data summary'!M$8,$P12&lt;='data summary'!M$8),'data summary'!M$8,"")</f>
      </c>
      <c r="AC12" s="1">
        <f>IF(AND($Q12&gt;='data summary'!N$8,$P12&lt;='data summary'!N$8),'data summary'!N$8,"")</f>
      </c>
      <c r="AD12" s="26"/>
      <c r="AE12" s="26"/>
    </row>
    <row r="13" spans="1:31" ht="15">
      <c r="A13" s="26"/>
      <c r="B13" s="2"/>
      <c r="C13" s="2"/>
      <c r="D13" s="3"/>
      <c r="E13" s="16"/>
      <c r="F13" s="16"/>
      <c r="G13" s="8"/>
      <c r="H13" s="16"/>
      <c r="I13" s="8"/>
      <c r="J13" s="3"/>
      <c r="K13" s="7"/>
      <c r="L13" s="7"/>
      <c r="M13" s="11"/>
      <c r="N13" s="25">
        <f ca="1" t="shared" si="0"/>
      </c>
      <c r="O13" s="25">
        <f ca="1" t="shared" si="1"/>
      </c>
      <c r="P13" s="1">
        <f t="shared" si="2"/>
      </c>
      <c r="Q13" s="1">
        <f ca="1" t="shared" si="3"/>
      </c>
      <c r="R13" s="1">
        <f t="shared" si="4"/>
      </c>
      <c r="S13" s="1">
        <f>IF(AND($Q13&gt;='data summary'!D$8,$P13&lt;='data summary'!D$8),'data summary'!D$8,"")</f>
      </c>
      <c r="T13" s="1">
        <f>IF(AND($Q13&gt;='data summary'!E$8,$P13&lt;='data summary'!E$8),'data summary'!E$8,"")</f>
      </c>
      <c r="U13" s="1">
        <f>IF(AND($Q13&gt;='data summary'!F$8,$P13&lt;='data summary'!F$8),'data summary'!F$8,"")</f>
      </c>
      <c r="V13" s="1">
        <f>IF(AND($Q13&gt;='data summary'!G$8,$P13&lt;='data summary'!G$8),'data summary'!G$8,"")</f>
      </c>
      <c r="W13" s="1">
        <f>IF(AND($Q13&gt;='data summary'!H$8,$P13&lt;='data summary'!H$8),'data summary'!H$8,"")</f>
      </c>
      <c r="X13" s="1">
        <f>IF(AND($Q13&gt;='data summary'!I$8,$P13&lt;='data summary'!I$8),'data summary'!I$8,"")</f>
      </c>
      <c r="Y13" s="1">
        <f>IF(AND($Q13&gt;='data summary'!J$8,$P13&lt;='data summary'!J$8),'data summary'!J$8,"")</f>
      </c>
      <c r="Z13" s="1">
        <f>IF(AND($Q13&gt;='data summary'!K$8,$P13&lt;='data summary'!K$8),'data summary'!K$8,"")</f>
      </c>
      <c r="AA13" s="1">
        <f>IF(AND($Q13&gt;='data summary'!L$8,$P13&lt;='data summary'!L$8),'data summary'!L$8,"")</f>
      </c>
      <c r="AB13" s="1">
        <f>IF(AND($Q13&gt;='data summary'!M$8,$P13&lt;='data summary'!M$8),'data summary'!M$8,"")</f>
      </c>
      <c r="AC13" s="1">
        <f>IF(AND($Q13&gt;='data summary'!N$8,$P13&lt;='data summary'!N$8),'data summary'!N$8,"")</f>
      </c>
      <c r="AD13" s="26"/>
      <c r="AE13" s="26"/>
    </row>
    <row r="14" spans="1:31" ht="15">
      <c r="A14" s="26"/>
      <c r="B14" s="2"/>
      <c r="C14" s="2"/>
      <c r="D14" s="5"/>
      <c r="E14" s="16"/>
      <c r="F14" s="17"/>
      <c r="G14" s="16"/>
      <c r="H14" s="8"/>
      <c r="I14" s="16"/>
      <c r="J14" s="4"/>
      <c r="K14" s="7"/>
      <c r="L14" s="7"/>
      <c r="M14" s="11"/>
      <c r="N14" s="25">
        <f ca="1" t="shared" si="0"/>
      </c>
      <c r="O14" s="25">
        <f ca="1" t="shared" si="1"/>
      </c>
      <c r="P14" s="1">
        <f t="shared" si="2"/>
      </c>
      <c r="Q14" s="1">
        <f ca="1" t="shared" si="3"/>
      </c>
      <c r="R14" s="1">
        <f t="shared" si="4"/>
      </c>
      <c r="S14" s="1">
        <f>IF(AND($Q14&gt;='data summary'!D$8,$P14&lt;='data summary'!D$8),'data summary'!D$8,"")</f>
      </c>
      <c r="T14" s="1">
        <f>IF(AND($Q14&gt;='data summary'!E$8,$P14&lt;='data summary'!E$8),'data summary'!E$8,"")</f>
      </c>
      <c r="U14" s="1">
        <f>IF(AND($Q14&gt;='data summary'!F$8,$P14&lt;='data summary'!F$8),'data summary'!F$8,"")</f>
      </c>
      <c r="V14" s="1">
        <f>IF(AND($Q14&gt;='data summary'!G$8,$P14&lt;='data summary'!G$8),'data summary'!G$8,"")</f>
      </c>
      <c r="W14" s="1">
        <f>IF(AND($Q14&gt;='data summary'!H$8,$P14&lt;='data summary'!H$8),'data summary'!H$8,"")</f>
      </c>
      <c r="X14" s="1">
        <f>IF(AND($Q14&gt;='data summary'!I$8,$P14&lt;='data summary'!I$8),'data summary'!I$8,"")</f>
      </c>
      <c r="Y14" s="1">
        <f>IF(AND($Q14&gt;='data summary'!J$8,$P14&lt;='data summary'!J$8),'data summary'!J$8,"")</f>
      </c>
      <c r="Z14" s="1">
        <f>IF(AND($Q14&gt;='data summary'!K$8,$P14&lt;='data summary'!K$8),'data summary'!K$8,"")</f>
      </c>
      <c r="AA14" s="1">
        <f>IF(AND($Q14&gt;='data summary'!L$8,$P14&lt;='data summary'!L$8),'data summary'!L$8,"")</f>
      </c>
      <c r="AB14" s="1">
        <f>IF(AND($Q14&gt;='data summary'!M$8,$P14&lt;='data summary'!M$8),'data summary'!M$8,"")</f>
      </c>
      <c r="AC14" s="1">
        <f>IF(AND($Q14&gt;='data summary'!N$8,$P14&lt;='data summary'!N$8),'data summary'!N$8,"")</f>
      </c>
      <c r="AD14" s="26"/>
      <c r="AE14" s="26"/>
    </row>
    <row r="15" spans="1:31" ht="15">
      <c r="A15" s="26"/>
      <c r="B15" s="2"/>
      <c r="C15" s="2"/>
      <c r="D15" s="5"/>
      <c r="E15" s="16"/>
      <c r="F15" s="17"/>
      <c r="G15" s="8"/>
      <c r="H15" s="16"/>
      <c r="I15" s="8"/>
      <c r="J15" s="4"/>
      <c r="K15" s="7"/>
      <c r="L15" s="7"/>
      <c r="M15" s="11"/>
      <c r="N15" s="25">
        <f ca="1" t="shared" si="0"/>
      </c>
      <c r="O15" s="25">
        <f ca="1" t="shared" si="1"/>
      </c>
      <c r="P15" s="1">
        <f t="shared" si="2"/>
      </c>
      <c r="Q15" s="1">
        <f ca="1" t="shared" si="3"/>
      </c>
      <c r="R15" s="1">
        <f t="shared" si="4"/>
      </c>
      <c r="S15" s="1">
        <f>IF(AND($Q15&gt;='data summary'!D$8,$P15&lt;='data summary'!D$8),'data summary'!D$8,"")</f>
      </c>
      <c r="T15" s="1">
        <f>IF(AND($Q15&gt;='data summary'!E$8,$P15&lt;='data summary'!E$8),'data summary'!E$8,"")</f>
      </c>
      <c r="U15" s="1">
        <f>IF(AND($Q15&gt;='data summary'!F$8,$P15&lt;='data summary'!F$8),'data summary'!F$8,"")</f>
      </c>
      <c r="V15" s="1">
        <f>IF(AND($Q15&gt;='data summary'!G$8,$P15&lt;='data summary'!G$8),'data summary'!G$8,"")</f>
      </c>
      <c r="W15" s="1">
        <f>IF(AND($Q15&gt;='data summary'!H$8,$P15&lt;='data summary'!H$8),'data summary'!H$8,"")</f>
      </c>
      <c r="X15" s="1">
        <f>IF(AND($Q15&gt;='data summary'!I$8,$P15&lt;='data summary'!I$8),'data summary'!I$8,"")</f>
      </c>
      <c r="Y15" s="1">
        <f>IF(AND($Q15&gt;='data summary'!J$8,$P15&lt;='data summary'!J$8),'data summary'!J$8,"")</f>
      </c>
      <c r="Z15" s="1">
        <f>IF(AND($Q15&gt;='data summary'!K$8,$P15&lt;='data summary'!K$8),'data summary'!K$8,"")</f>
      </c>
      <c r="AA15" s="1">
        <f>IF(AND($Q15&gt;='data summary'!L$8,$P15&lt;='data summary'!L$8),'data summary'!L$8,"")</f>
      </c>
      <c r="AB15" s="1">
        <f>IF(AND($Q15&gt;='data summary'!M$8,$P15&lt;='data summary'!M$8),'data summary'!M$8,"")</f>
      </c>
      <c r="AC15" s="1">
        <f>IF(AND($Q15&gt;='data summary'!N$8,$P15&lt;='data summary'!N$8),'data summary'!N$8,"")</f>
      </c>
      <c r="AD15" s="26"/>
      <c r="AE15" s="26"/>
    </row>
    <row r="16" spans="1:31" ht="15">
      <c r="A16" s="26"/>
      <c r="B16" s="2"/>
      <c r="C16" s="2"/>
      <c r="D16" s="4"/>
      <c r="E16" s="8"/>
      <c r="F16" s="8"/>
      <c r="G16" s="16"/>
      <c r="H16" s="8"/>
      <c r="I16" s="16"/>
      <c r="J16" s="4"/>
      <c r="K16" s="7"/>
      <c r="L16" s="7"/>
      <c r="M16" s="11"/>
      <c r="N16" s="25">
        <f ca="1" t="shared" si="0"/>
      </c>
      <c r="O16" s="25">
        <f ca="1" t="shared" si="1"/>
      </c>
      <c r="P16" s="1">
        <f t="shared" si="2"/>
      </c>
      <c r="Q16" s="1">
        <f ca="1" t="shared" si="3"/>
      </c>
      <c r="R16" s="1">
        <f t="shared" si="4"/>
      </c>
      <c r="S16" s="1">
        <f>IF(AND($Q16&gt;='data summary'!D$8,$P16&lt;='data summary'!D$8),'data summary'!D$8,"")</f>
      </c>
      <c r="T16" s="1">
        <f>IF(AND($Q16&gt;='data summary'!E$8,$P16&lt;='data summary'!E$8),'data summary'!E$8,"")</f>
      </c>
      <c r="U16" s="1">
        <f>IF(AND($Q16&gt;='data summary'!F$8,$P16&lt;='data summary'!F$8),'data summary'!F$8,"")</f>
      </c>
      <c r="V16" s="1">
        <f>IF(AND($Q16&gt;='data summary'!G$8,$P16&lt;='data summary'!G$8),'data summary'!G$8,"")</f>
      </c>
      <c r="W16" s="1">
        <f>IF(AND($Q16&gt;='data summary'!H$8,$P16&lt;='data summary'!H$8),'data summary'!H$8,"")</f>
      </c>
      <c r="X16" s="1">
        <f>IF(AND($Q16&gt;='data summary'!I$8,$P16&lt;='data summary'!I$8),'data summary'!I$8,"")</f>
      </c>
      <c r="Y16" s="1">
        <f>IF(AND($Q16&gt;='data summary'!J$8,$P16&lt;='data summary'!J$8),'data summary'!J$8,"")</f>
      </c>
      <c r="Z16" s="1">
        <f>IF(AND($Q16&gt;='data summary'!K$8,$P16&lt;='data summary'!K$8),'data summary'!K$8,"")</f>
      </c>
      <c r="AA16" s="1">
        <f>IF(AND($Q16&gt;='data summary'!L$8,$P16&lt;='data summary'!L$8),'data summary'!L$8,"")</f>
      </c>
      <c r="AB16" s="1">
        <f>IF(AND($Q16&gt;='data summary'!M$8,$P16&lt;='data summary'!M$8),'data summary'!M$8,"")</f>
      </c>
      <c r="AC16" s="1">
        <f>IF(AND($Q16&gt;='data summary'!N$8,$P16&lt;='data summary'!N$8),'data summary'!N$8,"")</f>
      </c>
      <c r="AD16" s="26"/>
      <c r="AE16" s="26"/>
    </row>
    <row r="17" spans="1:31" ht="15">
      <c r="A17" s="26"/>
      <c r="B17" s="2"/>
      <c r="C17" s="2"/>
      <c r="D17" s="3"/>
      <c r="E17" s="8"/>
      <c r="F17" s="16"/>
      <c r="G17" s="8"/>
      <c r="H17" s="16"/>
      <c r="I17" s="8"/>
      <c r="J17" s="3"/>
      <c r="K17" s="7"/>
      <c r="L17" s="7"/>
      <c r="M17" s="11"/>
      <c r="N17" s="25">
        <f ca="1" t="shared" si="0"/>
      </c>
      <c r="O17" s="25">
        <f ca="1" t="shared" si="1"/>
      </c>
      <c r="P17" s="1">
        <f t="shared" si="2"/>
      </c>
      <c r="Q17" s="1">
        <f ca="1" t="shared" si="3"/>
      </c>
      <c r="R17" s="1">
        <f t="shared" si="4"/>
      </c>
      <c r="S17" s="1">
        <f>IF(AND($Q17&gt;='data summary'!D$8,$P17&lt;='data summary'!D$8),'data summary'!D$8,"")</f>
      </c>
      <c r="T17" s="1">
        <f>IF(AND($Q17&gt;='data summary'!E$8,$P17&lt;='data summary'!E$8),'data summary'!E$8,"")</f>
      </c>
      <c r="U17" s="1">
        <f>IF(AND($Q17&gt;='data summary'!F$8,$P17&lt;='data summary'!F$8),'data summary'!F$8,"")</f>
      </c>
      <c r="V17" s="1">
        <f>IF(AND($Q17&gt;='data summary'!G$8,$P17&lt;='data summary'!G$8),'data summary'!G$8,"")</f>
      </c>
      <c r="W17" s="1">
        <f>IF(AND($Q17&gt;='data summary'!H$8,$P17&lt;='data summary'!H$8),'data summary'!H$8,"")</f>
      </c>
      <c r="X17" s="1">
        <f>IF(AND($Q17&gt;='data summary'!I$8,$P17&lt;='data summary'!I$8),'data summary'!I$8,"")</f>
      </c>
      <c r="Y17" s="1">
        <f>IF(AND($Q17&gt;='data summary'!J$8,$P17&lt;='data summary'!J$8),'data summary'!J$8,"")</f>
      </c>
      <c r="Z17" s="1">
        <f>IF(AND($Q17&gt;='data summary'!K$8,$P17&lt;='data summary'!K$8),'data summary'!K$8,"")</f>
      </c>
      <c r="AA17" s="1">
        <f>IF(AND($Q17&gt;='data summary'!L$8,$P17&lt;='data summary'!L$8),'data summary'!L$8,"")</f>
      </c>
      <c r="AB17" s="1">
        <f>IF(AND($Q17&gt;='data summary'!M$8,$P17&lt;='data summary'!M$8),'data summary'!M$8,"")</f>
      </c>
      <c r="AC17" s="1">
        <f>IF(AND($Q17&gt;='data summary'!N$8,$P17&lt;='data summary'!N$8),'data summary'!N$8,"")</f>
      </c>
      <c r="AD17" s="26"/>
      <c r="AE17" s="26"/>
    </row>
    <row r="18" spans="1:31" ht="15">
      <c r="A18" s="26"/>
      <c r="B18" s="2"/>
      <c r="C18" s="2"/>
      <c r="D18" s="3"/>
      <c r="E18" s="16"/>
      <c r="F18" s="16"/>
      <c r="G18" s="17"/>
      <c r="H18" s="16"/>
      <c r="I18" s="17"/>
      <c r="J18" s="3"/>
      <c r="K18" s="7"/>
      <c r="L18" s="7"/>
      <c r="M18" s="11"/>
      <c r="N18" s="25">
        <f ca="1" t="shared" si="0"/>
      </c>
      <c r="O18" s="25">
        <f ca="1" t="shared" si="1"/>
      </c>
      <c r="P18" s="1">
        <f t="shared" si="2"/>
      </c>
      <c r="Q18" s="1">
        <f ca="1" t="shared" si="3"/>
      </c>
      <c r="R18" s="1">
        <f t="shared" si="4"/>
      </c>
      <c r="S18" s="1">
        <f>IF(AND($Q18&gt;='data summary'!D$8,$P18&lt;='data summary'!D$8),'data summary'!D$8,"")</f>
      </c>
      <c r="T18" s="1">
        <f>IF(AND($Q18&gt;='data summary'!E$8,$P18&lt;='data summary'!E$8),'data summary'!E$8,"")</f>
      </c>
      <c r="U18" s="1">
        <f>IF(AND($Q18&gt;='data summary'!F$8,$P18&lt;='data summary'!F$8),'data summary'!F$8,"")</f>
      </c>
      <c r="V18" s="1">
        <f>IF(AND($Q18&gt;='data summary'!G$8,$P18&lt;='data summary'!G$8),'data summary'!G$8,"")</f>
      </c>
      <c r="W18" s="1">
        <f>IF(AND($Q18&gt;='data summary'!H$8,$P18&lt;='data summary'!H$8),'data summary'!H$8,"")</f>
      </c>
      <c r="X18" s="1">
        <f>IF(AND($Q18&gt;='data summary'!I$8,$P18&lt;='data summary'!I$8),'data summary'!I$8,"")</f>
      </c>
      <c r="Y18" s="1">
        <f>IF(AND($Q18&gt;='data summary'!J$8,$P18&lt;='data summary'!J$8),'data summary'!J$8,"")</f>
      </c>
      <c r="Z18" s="1">
        <f>IF(AND($Q18&gt;='data summary'!K$8,$P18&lt;='data summary'!K$8),'data summary'!K$8,"")</f>
      </c>
      <c r="AA18" s="1">
        <f>IF(AND($Q18&gt;='data summary'!L$8,$P18&lt;='data summary'!L$8),'data summary'!L$8,"")</f>
      </c>
      <c r="AB18" s="1">
        <f>IF(AND($Q18&gt;='data summary'!M$8,$P18&lt;='data summary'!M$8),'data summary'!M$8,"")</f>
      </c>
      <c r="AC18" s="1">
        <f>IF(AND($Q18&gt;='data summary'!N$8,$P18&lt;='data summary'!N$8),'data summary'!N$8,"")</f>
      </c>
      <c r="AD18" s="26"/>
      <c r="AE18" s="26"/>
    </row>
    <row r="19" spans="1:31" ht="15">
      <c r="A19" s="26"/>
      <c r="B19" s="2"/>
      <c r="C19" s="2"/>
      <c r="D19" s="3"/>
      <c r="E19" s="16"/>
      <c r="F19" s="16"/>
      <c r="G19" s="8"/>
      <c r="H19" s="8"/>
      <c r="I19" s="16"/>
      <c r="J19" s="3"/>
      <c r="K19" s="7"/>
      <c r="L19" s="7"/>
      <c r="M19" s="11"/>
      <c r="N19" s="25">
        <f ca="1" t="shared" si="0"/>
      </c>
      <c r="O19" s="25">
        <f ca="1" t="shared" si="1"/>
      </c>
      <c r="P19" s="1">
        <f t="shared" si="2"/>
      </c>
      <c r="Q19" s="1">
        <f ca="1" t="shared" si="3"/>
      </c>
      <c r="R19" s="1">
        <f t="shared" si="4"/>
      </c>
      <c r="S19" s="1">
        <f>IF(AND($Q19&gt;='data summary'!D$8,$P19&lt;='data summary'!D$8),'data summary'!D$8,"")</f>
      </c>
      <c r="T19" s="1">
        <f>IF(AND($Q19&gt;='data summary'!E$8,$P19&lt;='data summary'!E$8),'data summary'!E$8,"")</f>
      </c>
      <c r="U19" s="1">
        <f>IF(AND($Q19&gt;='data summary'!F$8,$P19&lt;='data summary'!F$8),'data summary'!F$8,"")</f>
      </c>
      <c r="V19" s="1">
        <f>IF(AND($Q19&gt;='data summary'!G$8,$P19&lt;='data summary'!G$8),'data summary'!G$8,"")</f>
      </c>
      <c r="W19" s="1">
        <f>IF(AND($Q19&gt;='data summary'!H$8,$P19&lt;='data summary'!H$8),'data summary'!H$8,"")</f>
      </c>
      <c r="X19" s="1">
        <f>IF(AND($Q19&gt;='data summary'!I$8,$P19&lt;='data summary'!I$8),'data summary'!I$8,"")</f>
      </c>
      <c r="Y19" s="1">
        <f>IF(AND($Q19&gt;='data summary'!J$8,$P19&lt;='data summary'!J$8),'data summary'!J$8,"")</f>
      </c>
      <c r="Z19" s="1">
        <f>IF(AND($Q19&gt;='data summary'!K$8,$P19&lt;='data summary'!K$8),'data summary'!K$8,"")</f>
      </c>
      <c r="AA19" s="1">
        <f>IF(AND($Q19&gt;='data summary'!L$8,$P19&lt;='data summary'!L$8),'data summary'!L$8,"")</f>
      </c>
      <c r="AB19" s="1">
        <f>IF(AND($Q19&gt;='data summary'!M$8,$P19&lt;='data summary'!M$8),'data summary'!M$8,"")</f>
      </c>
      <c r="AC19" s="1">
        <f>IF(AND($Q19&gt;='data summary'!N$8,$P19&lt;='data summary'!N$8),'data summary'!N$8,"")</f>
      </c>
      <c r="AD19" s="26"/>
      <c r="AE19" s="26"/>
    </row>
    <row r="20" spans="1:31" ht="15">
      <c r="A20" s="26"/>
      <c r="B20" s="2"/>
      <c r="C20" s="2"/>
      <c r="D20" s="5"/>
      <c r="E20" s="16"/>
      <c r="F20" s="17"/>
      <c r="G20" s="17"/>
      <c r="H20" s="16"/>
      <c r="I20" s="17"/>
      <c r="J20" s="4"/>
      <c r="K20" s="7"/>
      <c r="L20" s="13"/>
      <c r="M20" s="11"/>
      <c r="N20" s="25">
        <f ca="1" t="shared" si="0"/>
      </c>
      <c r="O20" s="25">
        <f ca="1" t="shared" si="1"/>
      </c>
      <c r="P20" s="1">
        <f t="shared" si="2"/>
      </c>
      <c r="Q20" s="1">
        <f ca="1" t="shared" si="3"/>
      </c>
      <c r="R20" s="1">
        <f t="shared" si="4"/>
      </c>
      <c r="S20" s="1">
        <f>IF(AND($Q20&gt;='data summary'!D$8,$P20&lt;='data summary'!D$8),'data summary'!D$8,"")</f>
      </c>
      <c r="T20" s="1">
        <f>IF(AND($Q20&gt;='data summary'!E$8,$P20&lt;='data summary'!E$8),'data summary'!E$8,"")</f>
      </c>
      <c r="U20" s="1">
        <f>IF(AND($Q20&gt;='data summary'!F$8,$P20&lt;='data summary'!F$8),'data summary'!F$8,"")</f>
      </c>
      <c r="V20" s="1">
        <f>IF(AND($Q20&gt;='data summary'!G$8,$P20&lt;='data summary'!G$8),'data summary'!G$8,"")</f>
      </c>
      <c r="W20" s="1">
        <f>IF(AND($Q20&gt;='data summary'!H$8,$P20&lt;='data summary'!H$8),'data summary'!H$8,"")</f>
      </c>
      <c r="X20" s="1">
        <f>IF(AND($Q20&gt;='data summary'!I$8,$P20&lt;='data summary'!I$8),'data summary'!I$8,"")</f>
      </c>
      <c r="Y20" s="1">
        <f>IF(AND($Q20&gt;='data summary'!J$8,$P20&lt;='data summary'!J$8),'data summary'!J$8,"")</f>
      </c>
      <c r="Z20" s="1">
        <f>IF(AND($Q20&gt;='data summary'!K$8,$P20&lt;='data summary'!K$8),'data summary'!K$8,"")</f>
      </c>
      <c r="AA20" s="1">
        <f>IF(AND($Q20&gt;='data summary'!L$8,$P20&lt;='data summary'!L$8),'data summary'!L$8,"")</f>
      </c>
      <c r="AB20" s="1">
        <f>IF(AND($Q20&gt;='data summary'!M$8,$P20&lt;='data summary'!M$8),'data summary'!M$8,"")</f>
      </c>
      <c r="AC20" s="1">
        <f>IF(AND($Q20&gt;='data summary'!N$8,$P20&lt;='data summary'!N$8),'data summary'!N$8,"")</f>
      </c>
      <c r="AD20" s="26"/>
      <c r="AE20" s="26"/>
    </row>
    <row r="21" spans="1:31" ht="15">
      <c r="A21" s="26"/>
      <c r="B21" s="2"/>
      <c r="C21" s="2"/>
      <c r="D21" s="5"/>
      <c r="E21" s="16"/>
      <c r="F21" s="17"/>
      <c r="G21" s="17"/>
      <c r="H21" s="8"/>
      <c r="I21" s="17"/>
      <c r="J21" s="4"/>
      <c r="K21" s="7"/>
      <c r="L21" s="13"/>
      <c r="M21" s="11"/>
      <c r="N21" s="25">
        <f ca="1" t="shared" si="0"/>
      </c>
      <c r="O21" s="25">
        <f ca="1" t="shared" si="1"/>
      </c>
      <c r="P21" s="1">
        <f t="shared" si="2"/>
      </c>
      <c r="Q21" s="1">
        <f ca="1" t="shared" si="3"/>
      </c>
      <c r="R21" s="1">
        <f t="shared" si="4"/>
      </c>
      <c r="S21" s="1">
        <f>IF(AND($Q21&gt;='data summary'!D$8,$P21&lt;='data summary'!D$8),'data summary'!D$8,"")</f>
      </c>
      <c r="T21" s="1">
        <f>IF(AND($Q21&gt;='data summary'!E$8,$P21&lt;='data summary'!E$8),'data summary'!E$8,"")</f>
      </c>
      <c r="U21" s="1">
        <f>IF(AND($Q21&gt;='data summary'!F$8,$P21&lt;='data summary'!F$8),'data summary'!F$8,"")</f>
      </c>
      <c r="V21" s="1">
        <f>IF(AND($Q21&gt;='data summary'!G$8,$P21&lt;='data summary'!G$8),'data summary'!G$8,"")</f>
      </c>
      <c r="W21" s="1">
        <f>IF(AND($Q21&gt;='data summary'!H$8,$P21&lt;='data summary'!H$8),'data summary'!H$8,"")</f>
      </c>
      <c r="X21" s="1">
        <f>IF(AND($Q21&gt;='data summary'!I$8,$P21&lt;='data summary'!I$8),'data summary'!I$8,"")</f>
      </c>
      <c r="Y21" s="1">
        <f>IF(AND($Q21&gt;='data summary'!J$8,$P21&lt;='data summary'!J$8),'data summary'!J$8,"")</f>
      </c>
      <c r="Z21" s="1">
        <f>IF(AND($Q21&gt;='data summary'!K$8,$P21&lt;='data summary'!K$8),'data summary'!K$8,"")</f>
      </c>
      <c r="AA21" s="1">
        <f>IF(AND($Q21&gt;='data summary'!L$8,$P21&lt;='data summary'!L$8),'data summary'!L$8,"")</f>
      </c>
      <c r="AB21" s="1">
        <f>IF(AND($Q21&gt;='data summary'!M$8,$P21&lt;='data summary'!M$8),'data summary'!M$8,"")</f>
      </c>
      <c r="AC21" s="1">
        <f>IF(AND($Q21&gt;='data summary'!N$8,$P21&lt;='data summary'!N$8),'data summary'!N$8,"")</f>
      </c>
      <c r="AD21" s="26"/>
      <c r="AE21" s="26"/>
    </row>
    <row r="22" spans="1:31" ht="15">
      <c r="A22" s="26"/>
      <c r="B22" s="2"/>
      <c r="C22" s="2"/>
      <c r="D22" s="3"/>
      <c r="E22" s="8"/>
      <c r="F22" s="16"/>
      <c r="G22" s="16"/>
      <c r="H22" s="16"/>
      <c r="I22" s="16"/>
      <c r="J22" s="3"/>
      <c r="K22" s="7"/>
      <c r="L22" s="7"/>
      <c r="M22" s="11"/>
      <c r="N22" s="25">
        <f ca="1" t="shared" si="0"/>
      </c>
      <c r="O22" s="25">
        <f ca="1" t="shared" si="1"/>
      </c>
      <c r="P22" s="1">
        <f t="shared" si="2"/>
      </c>
      <c r="Q22" s="1">
        <f ca="1" t="shared" si="3"/>
      </c>
      <c r="R22" s="1">
        <f t="shared" si="4"/>
      </c>
      <c r="S22" s="1">
        <f>IF(AND($Q22&gt;='data summary'!D$8,$P22&lt;='data summary'!D$8),'data summary'!D$8,"")</f>
      </c>
      <c r="T22" s="1">
        <f>IF(AND($Q22&gt;='data summary'!E$8,$P22&lt;='data summary'!E$8),'data summary'!E$8,"")</f>
      </c>
      <c r="U22" s="1">
        <f>IF(AND($Q22&gt;='data summary'!F$8,$P22&lt;='data summary'!F$8),'data summary'!F$8,"")</f>
      </c>
      <c r="V22" s="1">
        <f>IF(AND($Q22&gt;='data summary'!G$8,$P22&lt;='data summary'!G$8),'data summary'!G$8,"")</f>
      </c>
      <c r="W22" s="1">
        <f>IF(AND($Q22&gt;='data summary'!H$8,$P22&lt;='data summary'!H$8),'data summary'!H$8,"")</f>
      </c>
      <c r="X22" s="1">
        <f>IF(AND($Q22&gt;='data summary'!I$8,$P22&lt;='data summary'!I$8),'data summary'!I$8,"")</f>
      </c>
      <c r="Y22" s="1">
        <f>IF(AND($Q22&gt;='data summary'!J$8,$P22&lt;='data summary'!J$8),'data summary'!J$8,"")</f>
      </c>
      <c r="Z22" s="1">
        <f>IF(AND($Q22&gt;='data summary'!K$8,$P22&lt;='data summary'!K$8),'data summary'!K$8,"")</f>
      </c>
      <c r="AA22" s="1">
        <f>IF(AND($Q22&gt;='data summary'!L$8,$P22&lt;='data summary'!L$8),'data summary'!L$8,"")</f>
      </c>
      <c r="AB22" s="1">
        <f>IF(AND($Q22&gt;='data summary'!M$8,$P22&lt;='data summary'!M$8),'data summary'!M$8,"")</f>
      </c>
      <c r="AC22" s="1">
        <f>IF(AND($Q22&gt;='data summary'!N$8,$P22&lt;='data summary'!N$8),'data summary'!N$8,"")</f>
      </c>
      <c r="AD22" s="26"/>
      <c r="AE22" s="26"/>
    </row>
    <row r="23" spans="1:31" ht="15">
      <c r="A23" s="26"/>
      <c r="B23" s="2"/>
      <c r="C23" s="2"/>
      <c r="D23" s="6"/>
      <c r="E23" s="16"/>
      <c r="F23" s="18"/>
      <c r="G23" s="18"/>
      <c r="H23" s="8"/>
      <c r="I23" s="8"/>
      <c r="J23" s="3"/>
      <c r="K23" s="7"/>
      <c r="L23" s="7"/>
      <c r="M23" s="11"/>
      <c r="N23" s="25">
        <f ca="1" t="shared" si="0"/>
      </c>
      <c r="O23" s="25">
        <f ca="1" t="shared" si="1"/>
      </c>
      <c r="P23" s="1">
        <f t="shared" si="2"/>
      </c>
      <c r="Q23" s="1">
        <f ca="1" t="shared" si="3"/>
      </c>
      <c r="R23" s="1">
        <f t="shared" si="4"/>
      </c>
      <c r="S23" s="1">
        <f>IF(AND($Q23&gt;='data summary'!D$8,$P23&lt;='data summary'!D$8),'data summary'!D$8,"")</f>
      </c>
      <c r="T23" s="1">
        <f>IF(AND($Q23&gt;='data summary'!E$8,$P23&lt;='data summary'!E$8),'data summary'!E$8,"")</f>
      </c>
      <c r="U23" s="1">
        <f>IF(AND($Q23&gt;='data summary'!F$8,$P23&lt;='data summary'!F$8),'data summary'!F$8,"")</f>
      </c>
      <c r="V23" s="1">
        <f>IF(AND($Q23&gt;='data summary'!G$8,$P23&lt;='data summary'!G$8),'data summary'!G$8,"")</f>
      </c>
      <c r="W23" s="1">
        <f>IF(AND($Q23&gt;='data summary'!H$8,$P23&lt;='data summary'!H$8),'data summary'!H$8,"")</f>
      </c>
      <c r="X23" s="1">
        <f>IF(AND($Q23&gt;='data summary'!I$8,$P23&lt;='data summary'!I$8),'data summary'!I$8,"")</f>
      </c>
      <c r="Y23" s="1">
        <f>IF(AND($Q23&gt;='data summary'!J$8,$P23&lt;='data summary'!J$8),'data summary'!J$8,"")</f>
      </c>
      <c r="Z23" s="1">
        <f>IF(AND($Q23&gt;='data summary'!K$8,$P23&lt;='data summary'!K$8),'data summary'!K$8,"")</f>
      </c>
      <c r="AA23" s="1">
        <f>IF(AND($Q23&gt;='data summary'!L$8,$P23&lt;='data summary'!L$8),'data summary'!L$8,"")</f>
      </c>
      <c r="AB23" s="1">
        <f>IF(AND($Q23&gt;='data summary'!M$8,$P23&lt;='data summary'!M$8),'data summary'!M$8,"")</f>
      </c>
      <c r="AC23" s="1">
        <f>IF(AND($Q23&gt;='data summary'!N$8,$P23&lt;='data summary'!N$8),'data summary'!N$8,"")</f>
      </c>
      <c r="AD23" s="26"/>
      <c r="AE23" s="26"/>
    </row>
    <row r="24" spans="1:31" ht="15">
      <c r="A24" s="26"/>
      <c r="B24" s="2"/>
      <c r="C24" s="2"/>
      <c r="D24" s="4"/>
      <c r="E24" s="16"/>
      <c r="F24" s="8"/>
      <c r="G24" s="8"/>
      <c r="H24" s="16"/>
      <c r="I24" s="16"/>
      <c r="J24" s="4"/>
      <c r="K24" s="7"/>
      <c r="L24" s="7"/>
      <c r="M24" s="11"/>
      <c r="N24" s="25">
        <f ca="1" t="shared" si="0"/>
      </c>
      <c r="O24" s="25">
        <f ca="1" t="shared" si="1"/>
      </c>
      <c r="P24" s="1">
        <f t="shared" si="2"/>
      </c>
      <c r="Q24" s="1">
        <f ca="1" t="shared" si="3"/>
      </c>
      <c r="R24" s="1">
        <f t="shared" si="4"/>
      </c>
      <c r="S24" s="1">
        <f>IF(AND($Q24&gt;='data summary'!D$8,$P24&lt;='data summary'!D$8),'data summary'!D$8,"")</f>
      </c>
      <c r="T24" s="1">
        <f>IF(AND($Q24&gt;='data summary'!E$8,$P24&lt;='data summary'!E$8),'data summary'!E$8,"")</f>
      </c>
      <c r="U24" s="1">
        <f>IF(AND($Q24&gt;='data summary'!F$8,$P24&lt;='data summary'!F$8),'data summary'!F$8,"")</f>
      </c>
      <c r="V24" s="1">
        <f>IF(AND($Q24&gt;='data summary'!G$8,$P24&lt;='data summary'!G$8),'data summary'!G$8,"")</f>
      </c>
      <c r="W24" s="1">
        <f>IF(AND($Q24&gt;='data summary'!H$8,$P24&lt;='data summary'!H$8),'data summary'!H$8,"")</f>
      </c>
      <c r="X24" s="1">
        <f>IF(AND($Q24&gt;='data summary'!I$8,$P24&lt;='data summary'!I$8),'data summary'!I$8,"")</f>
      </c>
      <c r="Y24" s="1">
        <f>IF(AND($Q24&gt;='data summary'!J$8,$P24&lt;='data summary'!J$8),'data summary'!J$8,"")</f>
      </c>
      <c r="Z24" s="1">
        <f>IF(AND($Q24&gt;='data summary'!K$8,$P24&lt;='data summary'!K$8),'data summary'!K$8,"")</f>
      </c>
      <c r="AA24" s="1">
        <f>IF(AND($Q24&gt;='data summary'!L$8,$P24&lt;='data summary'!L$8),'data summary'!L$8,"")</f>
      </c>
      <c r="AB24" s="1">
        <f>IF(AND($Q24&gt;='data summary'!M$8,$P24&lt;='data summary'!M$8),'data summary'!M$8,"")</f>
      </c>
      <c r="AC24" s="1">
        <f>IF(AND($Q24&gt;='data summary'!N$8,$P24&lt;='data summary'!N$8),'data summary'!N$8,"")</f>
      </c>
      <c r="AD24" s="26"/>
      <c r="AE24" s="26"/>
    </row>
    <row r="25" spans="1:31" ht="15">
      <c r="A25" s="26"/>
      <c r="B25" s="2"/>
      <c r="C25" s="2"/>
      <c r="D25" s="4"/>
      <c r="E25" s="8"/>
      <c r="F25" s="8"/>
      <c r="G25" s="8"/>
      <c r="H25" s="8"/>
      <c r="I25" s="8"/>
      <c r="J25" s="3"/>
      <c r="K25" s="7"/>
      <c r="L25" s="7"/>
      <c r="M25" s="11"/>
      <c r="N25" s="25">
        <f ca="1" t="shared" si="0"/>
      </c>
      <c r="O25" s="25">
        <f ca="1" t="shared" si="1"/>
      </c>
      <c r="P25" s="1">
        <f t="shared" si="2"/>
      </c>
      <c r="Q25" s="1">
        <f ca="1" t="shared" si="3"/>
      </c>
      <c r="R25" s="1">
        <f t="shared" si="4"/>
      </c>
      <c r="S25" s="1">
        <f>IF(AND($Q25&gt;='data summary'!D$8,$P25&lt;='data summary'!D$8),'data summary'!D$8,"")</f>
      </c>
      <c r="T25" s="1">
        <f>IF(AND($Q25&gt;='data summary'!E$8,$P25&lt;='data summary'!E$8),'data summary'!E$8,"")</f>
      </c>
      <c r="U25" s="1">
        <f>IF(AND($Q25&gt;='data summary'!F$8,$P25&lt;='data summary'!F$8),'data summary'!F$8,"")</f>
      </c>
      <c r="V25" s="1">
        <f>IF(AND($Q25&gt;='data summary'!G$8,$P25&lt;='data summary'!G$8),'data summary'!G$8,"")</f>
      </c>
      <c r="W25" s="1">
        <f>IF(AND($Q25&gt;='data summary'!H$8,$P25&lt;='data summary'!H$8),'data summary'!H$8,"")</f>
      </c>
      <c r="X25" s="1">
        <f>IF(AND($Q25&gt;='data summary'!I$8,$P25&lt;='data summary'!I$8),'data summary'!I$8,"")</f>
      </c>
      <c r="Y25" s="1">
        <f>IF(AND($Q25&gt;='data summary'!J$8,$P25&lt;='data summary'!J$8),'data summary'!J$8,"")</f>
      </c>
      <c r="Z25" s="1">
        <f>IF(AND($Q25&gt;='data summary'!K$8,$P25&lt;='data summary'!K$8),'data summary'!K$8,"")</f>
      </c>
      <c r="AA25" s="1">
        <f>IF(AND($Q25&gt;='data summary'!L$8,$P25&lt;='data summary'!L$8),'data summary'!L$8,"")</f>
      </c>
      <c r="AB25" s="1">
        <f>IF(AND($Q25&gt;='data summary'!M$8,$P25&lt;='data summary'!M$8),'data summary'!M$8,"")</f>
      </c>
      <c r="AC25" s="1">
        <f>IF(AND($Q25&gt;='data summary'!N$8,$P25&lt;='data summary'!N$8),'data summary'!N$8,"")</f>
      </c>
      <c r="AD25" s="26"/>
      <c r="AE25" s="26"/>
    </row>
    <row r="26" spans="1:31" ht="15">
      <c r="A26" s="26"/>
      <c r="B26" s="2"/>
      <c r="C26" s="2"/>
      <c r="D26" s="3"/>
      <c r="E26" s="16"/>
      <c r="F26" s="16"/>
      <c r="G26" s="16"/>
      <c r="H26" s="16"/>
      <c r="I26" s="16"/>
      <c r="J26" s="4"/>
      <c r="K26" s="7"/>
      <c r="L26" s="7"/>
      <c r="M26" s="11"/>
      <c r="N26" s="25">
        <f ca="1" t="shared" si="0"/>
      </c>
      <c r="O26" s="25">
        <f ca="1" t="shared" si="1"/>
      </c>
      <c r="P26" s="1">
        <f t="shared" si="2"/>
      </c>
      <c r="Q26" s="1">
        <f ca="1" t="shared" si="3"/>
      </c>
      <c r="R26" s="1">
        <f t="shared" si="4"/>
      </c>
      <c r="S26" s="1">
        <f>IF(AND($Q26&gt;='data summary'!D$8,$P26&lt;='data summary'!D$8),'data summary'!D$8,"")</f>
      </c>
      <c r="T26" s="1">
        <f>IF(AND($Q26&gt;='data summary'!E$8,$P26&lt;='data summary'!E$8),'data summary'!E$8,"")</f>
      </c>
      <c r="U26" s="1">
        <f>IF(AND($Q26&gt;='data summary'!F$8,$P26&lt;='data summary'!F$8),'data summary'!F$8,"")</f>
      </c>
      <c r="V26" s="1">
        <f>IF(AND($Q26&gt;='data summary'!G$8,$P26&lt;='data summary'!G$8),'data summary'!G$8,"")</f>
      </c>
      <c r="W26" s="1">
        <f>IF(AND($Q26&gt;='data summary'!H$8,$P26&lt;='data summary'!H$8),'data summary'!H$8,"")</f>
      </c>
      <c r="X26" s="1">
        <f>IF(AND($Q26&gt;='data summary'!I$8,$P26&lt;='data summary'!I$8),'data summary'!I$8,"")</f>
      </c>
      <c r="Y26" s="1">
        <f>IF(AND($Q26&gt;='data summary'!J$8,$P26&lt;='data summary'!J$8),'data summary'!J$8,"")</f>
      </c>
      <c r="Z26" s="1">
        <f>IF(AND($Q26&gt;='data summary'!K$8,$P26&lt;='data summary'!K$8),'data summary'!K$8,"")</f>
      </c>
      <c r="AA26" s="1">
        <f>IF(AND($Q26&gt;='data summary'!L$8,$P26&lt;='data summary'!L$8),'data summary'!L$8,"")</f>
      </c>
      <c r="AB26" s="1">
        <f>IF(AND($Q26&gt;='data summary'!M$8,$P26&lt;='data summary'!M$8),'data summary'!M$8,"")</f>
      </c>
      <c r="AC26" s="1">
        <f>IF(AND($Q26&gt;='data summary'!N$8,$P26&lt;='data summary'!N$8),'data summary'!N$8,"")</f>
      </c>
      <c r="AD26" s="26"/>
      <c r="AE26" s="26"/>
    </row>
    <row r="27" spans="1:31" ht="15">
      <c r="A27" s="26"/>
      <c r="B27" s="2"/>
      <c r="C27" s="2"/>
      <c r="D27" s="4"/>
      <c r="E27" s="8"/>
      <c r="F27" s="8"/>
      <c r="G27" s="8"/>
      <c r="H27" s="8"/>
      <c r="I27" s="8"/>
      <c r="J27" s="3"/>
      <c r="K27" s="7"/>
      <c r="L27" s="7"/>
      <c r="M27" s="11"/>
      <c r="N27" s="25">
        <f ca="1" t="shared" si="0"/>
      </c>
      <c r="O27" s="25">
        <f ca="1" t="shared" si="1"/>
      </c>
      <c r="P27" s="1">
        <f t="shared" si="2"/>
      </c>
      <c r="Q27" s="1">
        <f ca="1" t="shared" si="3"/>
      </c>
      <c r="R27" s="1">
        <f t="shared" si="4"/>
      </c>
      <c r="S27" s="1">
        <f>IF(AND($Q27&gt;='data summary'!D$8,$P27&lt;='data summary'!D$8),'data summary'!D$8,"")</f>
      </c>
      <c r="T27" s="1">
        <f>IF(AND($Q27&gt;='data summary'!E$8,$P27&lt;='data summary'!E$8),'data summary'!E$8,"")</f>
      </c>
      <c r="U27" s="1">
        <f>IF(AND($Q27&gt;='data summary'!F$8,$P27&lt;='data summary'!F$8),'data summary'!F$8,"")</f>
      </c>
      <c r="V27" s="1">
        <f>IF(AND($Q27&gt;='data summary'!G$8,$P27&lt;='data summary'!G$8),'data summary'!G$8,"")</f>
      </c>
      <c r="W27" s="1">
        <f>IF(AND($Q27&gt;='data summary'!H$8,$P27&lt;='data summary'!H$8),'data summary'!H$8,"")</f>
      </c>
      <c r="X27" s="1">
        <f>IF(AND($Q27&gt;='data summary'!I$8,$P27&lt;='data summary'!I$8),'data summary'!I$8,"")</f>
      </c>
      <c r="Y27" s="1">
        <f>IF(AND($Q27&gt;='data summary'!J$8,$P27&lt;='data summary'!J$8),'data summary'!J$8,"")</f>
      </c>
      <c r="Z27" s="1">
        <f>IF(AND($Q27&gt;='data summary'!K$8,$P27&lt;='data summary'!K$8),'data summary'!K$8,"")</f>
      </c>
      <c r="AA27" s="1">
        <f>IF(AND($Q27&gt;='data summary'!L$8,$P27&lt;='data summary'!L$8),'data summary'!L$8,"")</f>
      </c>
      <c r="AB27" s="1">
        <f>IF(AND($Q27&gt;='data summary'!M$8,$P27&lt;='data summary'!M$8),'data summary'!M$8,"")</f>
      </c>
      <c r="AC27" s="1">
        <f>IF(AND($Q27&gt;='data summary'!N$8,$P27&lt;='data summary'!N$8),'data summary'!N$8,"")</f>
      </c>
      <c r="AD27" s="26"/>
      <c r="AE27" s="26"/>
    </row>
    <row r="28" spans="1:31" ht="15">
      <c r="A28" s="26"/>
      <c r="B28" s="2"/>
      <c r="C28" s="2"/>
      <c r="D28" s="3"/>
      <c r="E28" s="16"/>
      <c r="F28" s="16"/>
      <c r="G28" s="16"/>
      <c r="H28" s="17"/>
      <c r="I28" s="17"/>
      <c r="J28" s="3"/>
      <c r="K28" s="7"/>
      <c r="L28" s="7"/>
      <c r="M28" s="11"/>
      <c r="N28" s="25">
        <f ca="1" t="shared" si="0"/>
      </c>
      <c r="O28" s="25">
        <f ca="1" t="shared" si="1"/>
      </c>
      <c r="P28" s="1">
        <f t="shared" si="2"/>
      </c>
      <c r="Q28" s="1">
        <f ca="1" t="shared" si="3"/>
      </c>
      <c r="R28" s="1">
        <f t="shared" si="4"/>
      </c>
      <c r="S28" s="1">
        <f>IF(AND($Q28&gt;='data summary'!D$8,$P28&lt;='data summary'!D$8),'data summary'!D$8,"")</f>
      </c>
      <c r="T28" s="1">
        <f>IF(AND($Q28&gt;='data summary'!E$8,$P28&lt;='data summary'!E$8),'data summary'!E$8,"")</f>
      </c>
      <c r="U28" s="1">
        <f>IF(AND($Q28&gt;='data summary'!F$8,$P28&lt;='data summary'!F$8),'data summary'!F$8,"")</f>
      </c>
      <c r="V28" s="1">
        <f>IF(AND($Q28&gt;='data summary'!G$8,$P28&lt;='data summary'!G$8),'data summary'!G$8,"")</f>
      </c>
      <c r="W28" s="1">
        <f>IF(AND($Q28&gt;='data summary'!H$8,$P28&lt;='data summary'!H$8),'data summary'!H$8,"")</f>
      </c>
      <c r="X28" s="1">
        <f>IF(AND($Q28&gt;='data summary'!I$8,$P28&lt;='data summary'!I$8),'data summary'!I$8,"")</f>
      </c>
      <c r="Y28" s="1">
        <f>IF(AND($Q28&gt;='data summary'!J$8,$P28&lt;='data summary'!J$8),'data summary'!J$8,"")</f>
      </c>
      <c r="Z28" s="1">
        <f>IF(AND($Q28&gt;='data summary'!K$8,$P28&lt;='data summary'!K$8),'data summary'!K$8,"")</f>
      </c>
      <c r="AA28" s="1">
        <f>IF(AND($Q28&gt;='data summary'!L$8,$P28&lt;='data summary'!L$8),'data summary'!L$8,"")</f>
      </c>
      <c r="AB28" s="1">
        <f>IF(AND($Q28&gt;='data summary'!M$8,$P28&lt;='data summary'!M$8),'data summary'!M$8,"")</f>
      </c>
      <c r="AC28" s="1">
        <f>IF(AND($Q28&gt;='data summary'!N$8,$P28&lt;='data summary'!N$8),'data summary'!N$8,"")</f>
      </c>
      <c r="AD28" s="26"/>
      <c r="AE28" s="26"/>
    </row>
    <row r="29" spans="1:31" ht="15">
      <c r="A29" s="26"/>
      <c r="B29" s="2"/>
      <c r="C29" s="2"/>
      <c r="D29" s="4"/>
      <c r="E29" s="16"/>
      <c r="F29" s="8"/>
      <c r="G29" s="8"/>
      <c r="H29" s="8"/>
      <c r="I29" s="8"/>
      <c r="J29" s="3"/>
      <c r="K29" s="7"/>
      <c r="L29" s="7"/>
      <c r="M29" s="11"/>
      <c r="N29" s="25">
        <f ca="1" t="shared" si="0"/>
      </c>
      <c r="O29" s="25">
        <f ca="1" t="shared" si="1"/>
      </c>
      <c r="P29" s="1">
        <f t="shared" si="2"/>
      </c>
      <c r="Q29" s="1">
        <f ca="1" t="shared" si="3"/>
      </c>
      <c r="R29" s="1">
        <f t="shared" si="4"/>
      </c>
      <c r="S29" s="1">
        <f>IF(AND($Q29&gt;='data summary'!D$8,$P29&lt;='data summary'!D$8),'data summary'!D$8,"")</f>
      </c>
      <c r="T29" s="1">
        <f>IF(AND($Q29&gt;='data summary'!E$8,$P29&lt;='data summary'!E$8),'data summary'!E$8,"")</f>
      </c>
      <c r="U29" s="1">
        <f>IF(AND($Q29&gt;='data summary'!F$8,$P29&lt;='data summary'!F$8),'data summary'!F$8,"")</f>
      </c>
      <c r="V29" s="1">
        <f>IF(AND($Q29&gt;='data summary'!G$8,$P29&lt;='data summary'!G$8),'data summary'!G$8,"")</f>
      </c>
      <c r="W29" s="1">
        <f>IF(AND($Q29&gt;='data summary'!H$8,$P29&lt;='data summary'!H$8),'data summary'!H$8,"")</f>
      </c>
      <c r="X29" s="1">
        <f>IF(AND($Q29&gt;='data summary'!I$8,$P29&lt;='data summary'!I$8),'data summary'!I$8,"")</f>
      </c>
      <c r="Y29" s="1">
        <f>IF(AND($Q29&gt;='data summary'!J$8,$P29&lt;='data summary'!J$8),'data summary'!J$8,"")</f>
      </c>
      <c r="Z29" s="1">
        <f>IF(AND($Q29&gt;='data summary'!K$8,$P29&lt;='data summary'!K$8),'data summary'!K$8,"")</f>
      </c>
      <c r="AA29" s="1">
        <f>IF(AND($Q29&gt;='data summary'!L$8,$P29&lt;='data summary'!L$8),'data summary'!L$8,"")</f>
      </c>
      <c r="AB29" s="1">
        <f>IF(AND($Q29&gt;='data summary'!M$8,$P29&lt;='data summary'!M$8),'data summary'!M$8,"")</f>
      </c>
      <c r="AC29" s="1">
        <f>IF(AND($Q29&gt;='data summary'!N$8,$P29&lt;='data summary'!N$8),'data summary'!N$8,"")</f>
      </c>
      <c r="AD29" s="26"/>
      <c r="AE29" s="26"/>
    </row>
    <row r="30" spans="1:31" ht="15">
      <c r="A30" s="26"/>
      <c r="B30" s="2"/>
      <c r="C30" s="2"/>
      <c r="D30" s="5"/>
      <c r="E30" s="16"/>
      <c r="F30" s="17"/>
      <c r="G30" s="17"/>
      <c r="H30" s="17"/>
      <c r="I30" s="17"/>
      <c r="J30" s="4"/>
      <c r="K30" s="7"/>
      <c r="L30" s="7"/>
      <c r="M30" s="11"/>
      <c r="N30" s="25">
        <f ca="1" t="shared" si="0"/>
      </c>
      <c r="O30" s="25">
        <f ca="1" t="shared" si="1"/>
      </c>
      <c r="P30" s="1">
        <f t="shared" si="2"/>
      </c>
      <c r="Q30" s="1">
        <f ca="1" t="shared" si="3"/>
      </c>
      <c r="R30" s="1">
        <f t="shared" si="4"/>
      </c>
      <c r="S30" s="1">
        <f>IF(AND($Q30&gt;='data summary'!D$8,$P30&lt;='data summary'!D$8),'data summary'!D$8,"")</f>
      </c>
      <c r="T30" s="1">
        <f>IF(AND($Q30&gt;='data summary'!E$8,$P30&lt;='data summary'!E$8),'data summary'!E$8,"")</f>
      </c>
      <c r="U30" s="1">
        <f>IF(AND($Q30&gt;='data summary'!F$8,$P30&lt;='data summary'!F$8),'data summary'!F$8,"")</f>
      </c>
      <c r="V30" s="1">
        <f>IF(AND($Q30&gt;='data summary'!G$8,$P30&lt;='data summary'!G$8),'data summary'!G$8,"")</f>
      </c>
      <c r="W30" s="1">
        <f>IF(AND($Q30&gt;='data summary'!H$8,$P30&lt;='data summary'!H$8),'data summary'!H$8,"")</f>
      </c>
      <c r="X30" s="1">
        <f>IF(AND($Q30&gt;='data summary'!I$8,$P30&lt;='data summary'!I$8),'data summary'!I$8,"")</f>
      </c>
      <c r="Y30" s="1">
        <f>IF(AND($Q30&gt;='data summary'!J$8,$P30&lt;='data summary'!J$8),'data summary'!J$8,"")</f>
      </c>
      <c r="Z30" s="1">
        <f>IF(AND($Q30&gt;='data summary'!K$8,$P30&lt;='data summary'!K$8),'data summary'!K$8,"")</f>
      </c>
      <c r="AA30" s="1">
        <f>IF(AND($Q30&gt;='data summary'!L$8,$P30&lt;='data summary'!L$8),'data summary'!L$8,"")</f>
      </c>
      <c r="AB30" s="1">
        <f>IF(AND($Q30&gt;='data summary'!M$8,$P30&lt;='data summary'!M$8),'data summary'!M$8,"")</f>
      </c>
      <c r="AC30" s="1">
        <f>IF(AND($Q30&gt;='data summary'!N$8,$P30&lt;='data summary'!N$8),'data summary'!N$8,"")</f>
      </c>
      <c r="AD30" s="26"/>
      <c r="AE30" s="26"/>
    </row>
    <row r="31" spans="1:31" ht="15">
      <c r="A31" s="26"/>
      <c r="B31" s="2"/>
      <c r="C31" s="2"/>
      <c r="D31" s="4"/>
      <c r="E31" s="8"/>
      <c r="F31" s="8"/>
      <c r="G31" s="8"/>
      <c r="H31" s="8"/>
      <c r="I31" s="8"/>
      <c r="J31" s="4"/>
      <c r="K31" s="7"/>
      <c r="L31" s="7"/>
      <c r="M31" s="11"/>
      <c r="N31" s="25">
        <f ca="1" t="shared" si="0"/>
      </c>
      <c r="O31" s="25">
        <f ca="1" t="shared" si="1"/>
      </c>
      <c r="P31" s="1">
        <f t="shared" si="2"/>
      </c>
      <c r="Q31" s="1">
        <f ca="1" t="shared" si="3"/>
      </c>
      <c r="R31" s="1">
        <f t="shared" si="4"/>
      </c>
      <c r="S31" s="1">
        <f>IF(AND($Q31&gt;='data summary'!D$8,$P31&lt;='data summary'!D$8),'data summary'!D$8,"")</f>
      </c>
      <c r="T31" s="1">
        <f>IF(AND($Q31&gt;='data summary'!E$8,$P31&lt;='data summary'!E$8),'data summary'!E$8,"")</f>
      </c>
      <c r="U31" s="1">
        <f>IF(AND($Q31&gt;='data summary'!F$8,$P31&lt;='data summary'!F$8),'data summary'!F$8,"")</f>
      </c>
      <c r="V31" s="1">
        <f>IF(AND($Q31&gt;='data summary'!G$8,$P31&lt;='data summary'!G$8),'data summary'!G$8,"")</f>
      </c>
      <c r="W31" s="1">
        <f>IF(AND($Q31&gt;='data summary'!H$8,$P31&lt;='data summary'!H$8),'data summary'!H$8,"")</f>
      </c>
      <c r="X31" s="1">
        <f>IF(AND($Q31&gt;='data summary'!I$8,$P31&lt;='data summary'!I$8),'data summary'!I$8,"")</f>
      </c>
      <c r="Y31" s="1">
        <f>IF(AND($Q31&gt;='data summary'!J$8,$P31&lt;='data summary'!J$8),'data summary'!J$8,"")</f>
      </c>
      <c r="Z31" s="1">
        <f>IF(AND($Q31&gt;='data summary'!K$8,$P31&lt;='data summary'!K$8),'data summary'!K$8,"")</f>
      </c>
      <c r="AA31" s="1">
        <f>IF(AND($Q31&gt;='data summary'!L$8,$P31&lt;='data summary'!L$8),'data summary'!L$8,"")</f>
      </c>
      <c r="AB31" s="1">
        <f>IF(AND($Q31&gt;='data summary'!M$8,$P31&lt;='data summary'!M$8),'data summary'!M$8,"")</f>
      </c>
      <c r="AC31" s="1">
        <f>IF(AND($Q31&gt;='data summary'!N$8,$P31&lt;='data summary'!N$8),'data summary'!N$8,"")</f>
      </c>
      <c r="AD31" s="26"/>
      <c r="AE31" s="26"/>
    </row>
    <row r="32" spans="1:31" ht="15">
      <c r="A32" s="26"/>
      <c r="B32" s="2"/>
      <c r="C32" s="2"/>
      <c r="D32" s="3"/>
      <c r="E32" s="8"/>
      <c r="F32" s="16"/>
      <c r="G32" s="16"/>
      <c r="H32" s="16"/>
      <c r="I32" s="16"/>
      <c r="J32" s="4"/>
      <c r="K32" s="7"/>
      <c r="L32" s="7"/>
      <c r="M32" s="11"/>
      <c r="N32" s="25">
        <f ca="1" t="shared" si="0"/>
      </c>
      <c r="O32" s="25">
        <f ca="1" t="shared" si="1"/>
      </c>
      <c r="P32" s="1">
        <f t="shared" si="2"/>
      </c>
      <c r="Q32" s="1">
        <f ca="1" t="shared" si="3"/>
      </c>
      <c r="R32" s="1">
        <f t="shared" si="4"/>
      </c>
      <c r="S32" s="1">
        <f>IF(AND($Q32&gt;='data summary'!D$8,$P32&lt;='data summary'!D$8),'data summary'!D$8,"")</f>
      </c>
      <c r="T32" s="1">
        <f>IF(AND($Q32&gt;='data summary'!E$8,$P32&lt;='data summary'!E$8),'data summary'!E$8,"")</f>
      </c>
      <c r="U32" s="1">
        <f>IF(AND($Q32&gt;='data summary'!F$8,$P32&lt;='data summary'!F$8),'data summary'!F$8,"")</f>
      </c>
      <c r="V32" s="1">
        <f>IF(AND($Q32&gt;='data summary'!G$8,$P32&lt;='data summary'!G$8),'data summary'!G$8,"")</f>
      </c>
      <c r="W32" s="1">
        <f>IF(AND($Q32&gt;='data summary'!H$8,$P32&lt;='data summary'!H$8),'data summary'!H$8,"")</f>
      </c>
      <c r="X32" s="1">
        <f>IF(AND($Q32&gt;='data summary'!I$8,$P32&lt;='data summary'!I$8),'data summary'!I$8,"")</f>
      </c>
      <c r="Y32" s="1">
        <f>IF(AND($Q32&gt;='data summary'!J$8,$P32&lt;='data summary'!J$8),'data summary'!J$8,"")</f>
      </c>
      <c r="Z32" s="1">
        <f>IF(AND($Q32&gt;='data summary'!K$8,$P32&lt;='data summary'!K$8),'data summary'!K$8,"")</f>
      </c>
      <c r="AA32" s="1">
        <f>IF(AND($Q32&gt;='data summary'!L$8,$P32&lt;='data summary'!L$8),'data summary'!L$8,"")</f>
      </c>
      <c r="AB32" s="1">
        <f>IF(AND($Q32&gt;='data summary'!M$8,$P32&lt;='data summary'!M$8),'data summary'!M$8,"")</f>
      </c>
      <c r="AC32" s="1">
        <f>IF(AND($Q32&gt;='data summary'!N$8,$P32&lt;='data summary'!N$8),'data summary'!N$8,"")</f>
      </c>
      <c r="AD32" s="26"/>
      <c r="AE32" s="26"/>
    </row>
    <row r="33" spans="1:31" ht="15">
      <c r="A33" s="26"/>
      <c r="B33" s="2"/>
      <c r="C33" s="2"/>
      <c r="D33" s="5"/>
      <c r="E33" s="8"/>
      <c r="F33" s="17"/>
      <c r="G33" s="17"/>
      <c r="H33" s="17"/>
      <c r="I33" s="17"/>
      <c r="J33" s="4"/>
      <c r="K33" s="7"/>
      <c r="L33" s="7"/>
      <c r="M33" s="11"/>
      <c r="N33" s="25">
        <f ca="1" t="shared" si="0"/>
      </c>
      <c r="O33" s="25">
        <f ca="1" t="shared" si="1"/>
      </c>
      <c r="P33" s="1">
        <f t="shared" si="2"/>
      </c>
      <c r="Q33" s="1">
        <f ca="1" t="shared" si="3"/>
      </c>
      <c r="R33" s="1">
        <f t="shared" si="4"/>
      </c>
      <c r="S33" s="1">
        <f>IF(AND($Q33&gt;='data summary'!D$8,$P33&lt;='data summary'!D$8),'data summary'!D$8,"")</f>
      </c>
      <c r="T33" s="1">
        <f>IF(AND($Q33&gt;='data summary'!E$8,$P33&lt;='data summary'!E$8),'data summary'!E$8,"")</f>
      </c>
      <c r="U33" s="1">
        <f>IF(AND($Q33&gt;='data summary'!F$8,$P33&lt;='data summary'!F$8),'data summary'!F$8,"")</f>
      </c>
      <c r="V33" s="1">
        <f>IF(AND($Q33&gt;='data summary'!G$8,$P33&lt;='data summary'!G$8),'data summary'!G$8,"")</f>
      </c>
      <c r="W33" s="1">
        <f>IF(AND($Q33&gt;='data summary'!H$8,$P33&lt;='data summary'!H$8),'data summary'!H$8,"")</f>
      </c>
      <c r="X33" s="1">
        <f>IF(AND($Q33&gt;='data summary'!I$8,$P33&lt;='data summary'!I$8),'data summary'!I$8,"")</f>
      </c>
      <c r="Y33" s="1">
        <f>IF(AND($Q33&gt;='data summary'!J$8,$P33&lt;='data summary'!J$8),'data summary'!J$8,"")</f>
      </c>
      <c r="Z33" s="1">
        <f>IF(AND($Q33&gt;='data summary'!K$8,$P33&lt;='data summary'!K$8),'data summary'!K$8,"")</f>
      </c>
      <c r="AA33" s="1">
        <f>IF(AND($Q33&gt;='data summary'!L$8,$P33&lt;='data summary'!L$8),'data summary'!L$8,"")</f>
      </c>
      <c r="AB33" s="1">
        <f>IF(AND($Q33&gt;='data summary'!M$8,$P33&lt;='data summary'!M$8),'data summary'!M$8,"")</f>
      </c>
      <c r="AC33" s="1">
        <f>IF(AND($Q33&gt;='data summary'!N$8,$P33&lt;='data summary'!N$8),'data summary'!N$8,"")</f>
      </c>
      <c r="AD33" s="26"/>
      <c r="AE33" s="26"/>
    </row>
    <row r="34" spans="1:31" ht="15">
      <c r="A34" s="26"/>
      <c r="B34" s="2"/>
      <c r="C34" s="2"/>
      <c r="D34" s="5"/>
      <c r="E34" s="16"/>
      <c r="F34" s="17"/>
      <c r="G34" s="17"/>
      <c r="H34" s="17"/>
      <c r="I34" s="17"/>
      <c r="J34" s="4"/>
      <c r="K34" s="7"/>
      <c r="L34" s="7"/>
      <c r="M34" s="11"/>
      <c r="N34" s="25">
        <f ca="1" t="shared" si="0"/>
      </c>
      <c r="O34" s="25">
        <f ca="1" t="shared" si="1"/>
      </c>
      <c r="P34" s="1">
        <f t="shared" si="2"/>
      </c>
      <c r="Q34" s="1">
        <f ca="1" t="shared" si="3"/>
      </c>
      <c r="R34" s="1">
        <f t="shared" si="4"/>
      </c>
      <c r="S34" s="1">
        <f>IF(AND($Q34&gt;='data summary'!D$8,$P34&lt;='data summary'!D$8),'data summary'!D$8,"")</f>
      </c>
      <c r="T34" s="1">
        <f>IF(AND($Q34&gt;='data summary'!E$8,$P34&lt;='data summary'!E$8),'data summary'!E$8,"")</f>
      </c>
      <c r="U34" s="1">
        <f>IF(AND($Q34&gt;='data summary'!F$8,$P34&lt;='data summary'!F$8),'data summary'!F$8,"")</f>
      </c>
      <c r="V34" s="1">
        <f>IF(AND($Q34&gt;='data summary'!G$8,$P34&lt;='data summary'!G$8),'data summary'!G$8,"")</f>
      </c>
      <c r="W34" s="1">
        <f>IF(AND($Q34&gt;='data summary'!H$8,$P34&lt;='data summary'!H$8),'data summary'!H$8,"")</f>
      </c>
      <c r="X34" s="1">
        <f>IF(AND($Q34&gt;='data summary'!I$8,$P34&lt;='data summary'!I$8),'data summary'!I$8,"")</f>
      </c>
      <c r="Y34" s="1">
        <f>IF(AND($Q34&gt;='data summary'!J$8,$P34&lt;='data summary'!J$8),'data summary'!J$8,"")</f>
      </c>
      <c r="Z34" s="1">
        <f>IF(AND($Q34&gt;='data summary'!K$8,$P34&lt;='data summary'!K$8),'data summary'!K$8,"")</f>
      </c>
      <c r="AA34" s="1">
        <f>IF(AND($Q34&gt;='data summary'!L$8,$P34&lt;='data summary'!L$8),'data summary'!L$8,"")</f>
      </c>
      <c r="AB34" s="1">
        <f>IF(AND($Q34&gt;='data summary'!M$8,$P34&lt;='data summary'!M$8),'data summary'!M$8,"")</f>
      </c>
      <c r="AC34" s="1">
        <f>IF(AND($Q34&gt;='data summary'!N$8,$P34&lt;='data summary'!N$8),'data summary'!N$8,"")</f>
      </c>
      <c r="AD34" s="26"/>
      <c r="AE34" s="26"/>
    </row>
    <row r="35" spans="1:31" ht="15">
      <c r="A35" s="26"/>
      <c r="B35" s="2"/>
      <c r="C35" s="2"/>
      <c r="D35" s="4"/>
      <c r="E35" s="16"/>
      <c r="F35" s="8"/>
      <c r="G35" s="8"/>
      <c r="H35" s="8"/>
      <c r="I35" s="8"/>
      <c r="J35" s="4"/>
      <c r="K35" s="7"/>
      <c r="L35" s="7"/>
      <c r="M35" s="11"/>
      <c r="N35" s="25">
        <f ca="1" t="shared" si="0"/>
      </c>
      <c r="O35" s="25">
        <f ca="1" t="shared" si="1"/>
      </c>
      <c r="P35" s="1">
        <f t="shared" si="2"/>
      </c>
      <c r="Q35" s="1">
        <f ca="1" t="shared" si="3"/>
      </c>
      <c r="R35" s="1">
        <f t="shared" si="4"/>
      </c>
      <c r="S35" s="1">
        <f>IF(AND($Q35&gt;='data summary'!D$8,$P35&lt;='data summary'!D$8),'data summary'!D$8,"")</f>
      </c>
      <c r="T35" s="1">
        <f>IF(AND($Q35&gt;='data summary'!E$8,$P35&lt;='data summary'!E$8),'data summary'!E$8,"")</f>
      </c>
      <c r="U35" s="1">
        <f>IF(AND($Q35&gt;='data summary'!F$8,$P35&lt;='data summary'!F$8),'data summary'!F$8,"")</f>
      </c>
      <c r="V35" s="1">
        <f>IF(AND($Q35&gt;='data summary'!G$8,$P35&lt;='data summary'!G$8),'data summary'!G$8,"")</f>
      </c>
      <c r="W35" s="1">
        <f>IF(AND($Q35&gt;='data summary'!H$8,$P35&lt;='data summary'!H$8),'data summary'!H$8,"")</f>
      </c>
      <c r="X35" s="1">
        <f>IF(AND($Q35&gt;='data summary'!I$8,$P35&lt;='data summary'!I$8),'data summary'!I$8,"")</f>
      </c>
      <c r="Y35" s="1">
        <f>IF(AND($Q35&gt;='data summary'!J$8,$P35&lt;='data summary'!J$8),'data summary'!J$8,"")</f>
      </c>
      <c r="Z35" s="1">
        <f>IF(AND($Q35&gt;='data summary'!K$8,$P35&lt;='data summary'!K$8),'data summary'!K$8,"")</f>
      </c>
      <c r="AA35" s="1">
        <f>IF(AND($Q35&gt;='data summary'!L$8,$P35&lt;='data summary'!L$8),'data summary'!L$8,"")</f>
      </c>
      <c r="AB35" s="1">
        <f>IF(AND($Q35&gt;='data summary'!M$8,$P35&lt;='data summary'!M$8),'data summary'!M$8,"")</f>
      </c>
      <c r="AC35" s="1">
        <f>IF(AND($Q35&gt;='data summary'!N$8,$P35&lt;='data summary'!N$8),'data summary'!N$8,"")</f>
      </c>
      <c r="AD35" s="26"/>
      <c r="AE35" s="26"/>
    </row>
    <row r="36" spans="1:31" ht="15">
      <c r="A36" s="26"/>
      <c r="B36" s="2"/>
      <c r="C36" s="2"/>
      <c r="D36" s="3"/>
      <c r="E36" s="8"/>
      <c r="F36" s="16"/>
      <c r="G36" s="16"/>
      <c r="H36" s="16"/>
      <c r="I36" s="16"/>
      <c r="J36" s="4"/>
      <c r="K36" s="7"/>
      <c r="L36" s="7"/>
      <c r="M36" s="11"/>
      <c r="N36" s="25">
        <f ca="1" t="shared" si="0"/>
      </c>
      <c r="O36" s="25">
        <f ca="1" t="shared" si="1"/>
      </c>
      <c r="P36" s="1">
        <f t="shared" si="2"/>
      </c>
      <c r="Q36" s="1">
        <f ca="1" t="shared" si="3"/>
      </c>
      <c r="R36" s="1">
        <f t="shared" si="4"/>
      </c>
      <c r="S36" s="1">
        <f>IF(AND($Q36&gt;='data summary'!D$8,$P36&lt;='data summary'!D$8),'data summary'!D$8,"")</f>
      </c>
      <c r="T36" s="1">
        <f>IF(AND($Q36&gt;='data summary'!E$8,$P36&lt;='data summary'!E$8),'data summary'!E$8,"")</f>
      </c>
      <c r="U36" s="1">
        <f>IF(AND($Q36&gt;='data summary'!F$8,$P36&lt;='data summary'!F$8),'data summary'!F$8,"")</f>
      </c>
      <c r="V36" s="1">
        <f>IF(AND($Q36&gt;='data summary'!G$8,$P36&lt;='data summary'!G$8),'data summary'!G$8,"")</f>
      </c>
      <c r="W36" s="1">
        <f>IF(AND($Q36&gt;='data summary'!H$8,$P36&lt;='data summary'!H$8),'data summary'!H$8,"")</f>
      </c>
      <c r="X36" s="1">
        <f>IF(AND($Q36&gt;='data summary'!I$8,$P36&lt;='data summary'!I$8),'data summary'!I$8,"")</f>
      </c>
      <c r="Y36" s="1">
        <f>IF(AND($Q36&gt;='data summary'!J$8,$P36&lt;='data summary'!J$8),'data summary'!J$8,"")</f>
      </c>
      <c r="Z36" s="1">
        <f>IF(AND($Q36&gt;='data summary'!K$8,$P36&lt;='data summary'!K$8),'data summary'!K$8,"")</f>
      </c>
      <c r="AA36" s="1">
        <f>IF(AND($Q36&gt;='data summary'!L$8,$P36&lt;='data summary'!L$8),'data summary'!L$8,"")</f>
      </c>
      <c r="AB36" s="1">
        <f>IF(AND($Q36&gt;='data summary'!M$8,$P36&lt;='data summary'!M$8),'data summary'!M$8,"")</f>
      </c>
      <c r="AC36" s="1">
        <f>IF(AND($Q36&gt;='data summary'!N$8,$P36&lt;='data summary'!N$8),'data summary'!N$8,"")</f>
      </c>
      <c r="AD36" s="26"/>
      <c r="AE36" s="26"/>
    </row>
    <row r="37" spans="1:31" ht="15">
      <c r="A37" s="26"/>
      <c r="B37" s="2"/>
      <c r="C37" s="2"/>
      <c r="D37" s="3"/>
      <c r="E37" s="16"/>
      <c r="F37" s="16"/>
      <c r="G37" s="16"/>
      <c r="H37" s="16"/>
      <c r="I37" s="16"/>
      <c r="J37" s="4"/>
      <c r="K37" s="7"/>
      <c r="L37" s="7"/>
      <c r="M37" s="11"/>
      <c r="N37" s="25">
        <f ca="1" t="shared" si="0"/>
      </c>
      <c r="O37" s="25">
        <f ca="1" t="shared" si="1"/>
      </c>
      <c r="P37" s="1">
        <f t="shared" si="2"/>
      </c>
      <c r="Q37" s="1">
        <f ca="1" t="shared" si="3"/>
      </c>
      <c r="R37" s="1">
        <f t="shared" si="4"/>
      </c>
      <c r="S37" s="1">
        <f>IF(AND($Q37&gt;='data summary'!D$8,$P37&lt;='data summary'!D$8),'data summary'!D$8,"")</f>
      </c>
      <c r="T37" s="1">
        <f>IF(AND($Q37&gt;='data summary'!E$8,$P37&lt;='data summary'!E$8),'data summary'!E$8,"")</f>
      </c>
      <c r="U37" s="1">
        <f>IF(AND($Q37&gt;='data summary'!F$8,$P37&lt;='data summary'!F$8),'data summary'!F$8,"")</f>
      </c>
      <c r="V37" s="1">
        <f>IF(AND($Q37&gt;='data summary'!G$8,$P37&lt;='data summary'!G$8),'data summary'!G$8,"")</f>
      </c>
      <c r="W37" s="1">
        <f>IF(AND($Q37&gt;='data summary'!H$8,$P37&lt;='data summary'!H$8),'data summary'!H$8,"")</f>
      </c>
      <c r="X37" s="1">
        <f>IF(AND($Q37&gt;='data summary'!I$8,$P37&lt;='data summary'!I$8),'data summary'!I$8,"")</f>
      </c>
      <c r="Y37" s="1">
        <f>IF(AND($Q37&gt;='data summary'!J$8,$P37&lt;='data summary'!J$8),'data summary'!J$8,"")</f>
      </c>
      <c r="Z37" s="1">
        <f>IF(AND($Q37&gt;='data summary'!K$8,$P37&lt;='data summary'!K$8),'data summary'!K$8,"")</f>
      </c>
      <c r="AA37" s="1">
        <f>IF(AND($Q37&gt;='data summary'!L$8,$P37&lt;='data summary'!L$8),'data summary'!L$8,"")</f>
      </c>
      <c r="AB37" s="1">
        <f>IF(AND($Q37&gt;='data summary'!M$8,$P37&lt;='data summary'!M$8),'data summary'!M$8,"")</f>
      </c>
      <c r="AC37" s="1">
        <f>IF(AND($Q37&gt;='data summary'!N$8,$P37&lt;='data summary'!N$8),'data summary'!N$8,"")</f>
      </c>
      <c r="AD37" s="26"/>
      <c r="AE37" s="26"/>
    </row>
    <row r="38" spans="1:31" ht="15">
      <c r="A38" s="26"/>
      <c r="B38" s="2"/>
      <c r="C38" s="2"/>
      <c r="D38" s="3"/>
      <c r="E38" s="8"/>
      <c r="F38" s="16"/>
      <c r="G38" s="16"/>
      <c r="H38" s="16"/>
      <c r="I38" s="16"/>
      <c r="J38" s="3"/>
      <c r="K38" s="7"/>
      <c r="L38" s="7"/>
      <c r="M38" s="11"/>
      <c r="N38" s="25">
        <f ca="1" t="shared" si="0"/>
      </c>
      <c r="O38" s="25">
        <f ca="1" t="shared" si="1"/>
      </c>
      <c r="P38" s="1">
        <f t="shared" si="2"/>
      </c>
      <c r="Q38" s="1">
        <f ca="1" t="shared" si="3"/>
      </c>
      <c r="R38" s="1">
        <f t="shared" si="4"/>
      </c>
      <c r="S38" s="1">
        <f>IF(AND($Q38&gt;='data summary'!D$8,$P38&lt;='data summary'!D$8),'data summary'!D$8,"")</f>
      </c>
      <c r="T38" s="1">
        <f>IF(AND($Q38&gt;='data summary'!E$8,$P38&lt;='data summary'!E$8),'data summary'!E$8,"")</f>
      </c>
      <c r="U38" s="1">
        <f>IF(AND($Q38&gt;='data summary'!F$8,$P38&lt;='data summary'!F$8),'data summary'!F$8,"")</f>
      </c>
      <c r="V38" s="1">
        <f>IF(AND($Q38&gt;='data summary'!G$8,$P38&lt;='data summary'!G$8),'data summary'!G$8,"")</f>
      </c>
      <c r="W38" s="1">
        <f>IF(AND($Q38&gt;='data summary'!H$8,$P38&lt;='data summary'!H$8),'data summary'!H$8,"")</f>
      </c>
      <c r="X38" s="1">
        <f>IF(AND($Q38&gt;='data summary'!I$8,$P38&lt;='data summary'!I$8),'data summary'!I$8,"")</f>
      </c>
      <c r="Y38" s="1">
        <f>IF(AND($Q38&gt;='data summary'!J$8,$P38&lt;='data summary'!J$8),'data summary'!J$8,"")</f>
      </c>
      <c r="Z38" s="1">
        <f>IF(AND($Q38&gt;='data summary'!K$8,$P38&lt;='data summary'!K$8),'data summary'!K$8,"")</f>
      </c>
      <c r="AA38" s="1">
        <f>IF(AND($Q38&gt;='data summary'!L$8,$P38&lt;='data summary'!L$8),'data summary'!L$8,"")</f>
      </c>
      <c r="AB38" s="1">
        <f>IF(AND($Q38&gt;='data summary'!M$8,$P38&lt;='data summary'!M$8),'data summary'!M$8,"")</f>
      </c>
      <c r="AC38" s="1">
        <f>IF(AND($Q38&gt;='data summary'!N$8,$P38&lt;='data summary'!N$8),'data summary'!N$8,"")</f>
      </c>
      <c r="AD38" s="26"/>
      <c r="AE38" s="26"/>
    </row>
    <row r="39" spans="1:31" ht="15">
      <c r="A39" s="26"/>
      <c r="B39" s="2"/>
      <c r="C39" s="2"/>
      <c r="D39" s="6"/>
      <c r="E39" s="8"/>
      <c r="F39" s="18"/>
      <c r="G39" s="18"/>
      <c r="H39" s="18"/>
      <c r="I39" s="18"/>
      <c r="J39" s="3"/>
      <c r="K39" s="7"/>
      <c r="L39" s="7"/>
      <c r="M39" s="11"/>
      <c r="N39" s="25">
        <f ca="1" t="shared" si="0"/>
      </c>
      <c r="O39" s="25">
        <f ca="1" t="shared" si="1"/>
      </c>
      <c r="P39" s="1">
        <f t="shared" si="2"/>
      </c>
      <c r="Q39" s="1">
        <f ca="1" t="shared" si="3"/>
      </c>
      <c r="R39" s="1">
        <f t="shared" si="4"/>
      </c>
      <c r="S39" s="1">
        <f>IF(AND($Q39&gt;='data summary'!D$8,$P39&lt;='data summary'!D$8),'data summary'!D$8,"")</f>
      </c>
      <c r="T39" s="1">
        <f>IF(AND($Q39&gt;='data summary'!E$8,$P39&lt;='data summary'!E$8),'data summary'!E$8,"")</f>
      </c>
      <c r="U39" s="1">
        <f>IF(AND($Q39&gt;='data summary'!F$8,$P39&lt;='data summary'!F$8),'data summary'!F$8,"")</f>
      </c>
      <c r="V39" s="1">
        <f>IF(AND($Q39&gt;='data summary'!G$8,$P39&lt;='data summary'!G$8),'data summary'!G$8,"")</f>
      </c>
      <c r="W39" s="1">
        <f>IF(AND($Q39&gt;='data summary'!H$8,$P39&lt;='data summary'!H$8),'data summary'!H$8,"")</f>
      </c>
      <c r="X39" s="1">
        <f>IF(AND($Q39&gt;='data summary'!I$8,$P39&lt;='data summary'!I$8),'data summary'!I$8,"")</f>
      </c>
      <c r="Y39" s="1">
        <f>IF(AND($Q39&gt;='data summary'!J$8,$P39&lt;='data summary'!J$8),'data summary'!J$8,"")</f>
      </c>
      <c r="Z39" s="1">
        <f>IF(AND($Q39&gt;='data summary'!K$8,$P39&lt;='data summary'!K$8),'data summary'!K$8,"")</f>
      </c>
      <c r="AA39" s="1">
        <f>IF(AND($Q39&gt;='data summary'!L$8,$P39&lt;='data summary'!L$8),'data summary'!L$8,"")</f>
      </c>
      <c r="AB39" s="1">
        <f>IF(AND($Q39&gt;='data summary'!M$8,$P39&lt;='data summary'!M$8),'data summary'!M$8,"")</f>
      </c>
      <c r="AC39" s="1">
        <f>IF(AND($Q39&gt;='data summary'!N$8,$P39&lt;='data summary'!N$8),'data summary'!N$8,"")</f>
      </c>
      <c r="AD39" s="26"/>
      <c r="AE39" s="26"/>
    </row>
    <row r="40" spans="1:31" ht="15">
      <c r="A40" s="26"/>
      <c r="B40" s="2"/>
      <c r="C40" s="2"/>
      <c r="D40" s="6"/>
      <c r="E40" s="8"/>
      <c r="F40" s="18"/>
      <c r="G40" s="18"/>
      <c r="H40" s="18"/>
      <c r="I40" s="18"/>
      <c r="J40" s="3"/>
      <c r="K40" s="7"/>
      <c r="L40" s="7"/>
      <c r="M40" s="11"/>
      <c r="N40" s="25">
        <f ca="1" t="shared" si="0"/>
      </c>
      <c r="O40" s="25">
        <f ca="1" t="shared" si="1"/>
      </c>
      <c r="P40" s="1">
        <f t="shared" si="2"/>
      </c>
      <c r="Q40" s="1">
        <f ca="1" t="shared" si="3"/>
      </c>
      <c r="R40" s="1">
        <f t="shared" si="4"/>
      </c>
      <c r="S40" s="1">
        <f>IF(AND($Q40&gt;='data summary'!D$8,$P40&lt;='data summary'!D$8),'data summary'!D$8,"")</f>
      </c>
      <c r="T40" s="1">
        <f>IF(AND($Q40&gt;='data summary'!E$8,$P40&lt;='data summary'!E$8),'data summary'!E$8,"")</f>
      </c>
      <c r="U40" s="1">
        <f>IF(AND($Q40&gt;='data summary'!F$8,$P40&lt;='data summary'!F$8),'data summary'!F$8,"")</f>
      </c>
      <c r="V40" s="1">
        <f>IF(AND($Q40&gt;='data summary'!G$8,$P40&lt;='data summary'!G$8),'data summary'!G$8,"")</f>
      </c>
      <c r="W40" s="1">
        <f>IF(AND($Q40&gt;='data summary'!H$8,$P40&lt;='data summary'!H$8),'data summary'!H$8,"")</f>
      </c>
      <c r="X40" s="1">
        <f>IF(AND($Q40&gt;='data summary'!I$8,$P40&lt;='data summary'!I$8),'data summary'!I$8,"")</f>
      </c>
      <c r="Y40" s="1">
        <f>IF(AND($Q40&gt;='data summary'!J$8,$P40&lt;='data summary'!J$8),'data summary'!J$8,"")</f>
      </c>
      <c r="Z40" s="1">
        <f>IF(AND($Q40&gt;='data summary'!K$8,$P40&lt;='data summary'!K$8),'data summary'!K$8,"")</f>
      </c>
      <c r="AA40" s="1">
        <f>IF(AND($Q40&gt;='data summary'!L$8,$P40&lt;='data summary'!L$8),'data summary'!L$8,"")</f>
      </c>
      <c r="AB40" s="1">
        <f>IF(AND($Q40&gt;='data summary'!M$8,$P40&lt;='data summary'!M$8),'data summary'!M$8,"")</f>
      </c>
      <c r="AC40" s="1">
        <f>IF(AND($Q40&gt;='data summary'!N$8,$P40&lt;='data summary'!N$8),'data summary'!N$8,"")</f>
      </c>
      <c r="AD40" s="26"/>
      <c r="AE40" s="26"/>
    </row>
    <row r="41" spans="1:31" ht="15">
      <c r="A41" s="26"/>
      <c r="B41" s="2"/>
      <c r="C41" s="2"/>
      <c r="D41" s="4"/>
      <c r="E41" s="16"/>
      <c r="F41" s="8"/>
      <c r="G41" s="8"/>
      <c r="H41" s="8"/>
      <c r="I41" s="8"/>
      <c r="J41" s="4"/>
      <c r="K41" s="7"/>
      <c r="L41" s="7"/>
      <c r="M41" s="11"/>
      <c r="N41" s="25">
        <f ca="1" t="shared" si="0"/>
      </c>
      <c r="O41" s="25">
        <f ca="1" t="shared" si="1"/>
      </c>
      <c r="P41" s="1">
        <f t="shared" si="2"/>
      </c>
      <c r="Q41" s="1">
        <f ca="1" t="shared" si="3"/>
      </c>
      <c r="R41" s="1">
        <f t="shared" si="4"/>
      </c>
      <c r="S41" s="1">
        <f>IF(AND($Q41&gt;='data summary'!D$8,$P41&lt;='data summary'!D$8),'data summary'!D$8,"")</f>
      </c>
      <c r="T41" s="1">
        <f>IF(AND($Q41&gt;='data summary'!E$8,$P41&lt;='data summary'!E$8),'data summary'!E$8,"")</f>
      </c>
      <c r="U41" s="1">
        <f>IF(AND($Q41&gt;='data summary'!F$8,$P41&lt;='data summary'!F$8),'data summary'!F$8,"")</f>
      </c>
      <c r="V41" s="1">
        <f>IF(AND($Q41&gt;='data summary'!G$8,$P41&lt;='data summary'!G$8),'data summary'!G$8,"")</f>
      </c>
      <c r="W41" s="1">
        <f>IF(AND($Q41&gt;='data summary'!H$8,$P41&lt;='data summary'!H$8),'data summary'!H$8,"")</f>
      </c>
      <c r="X41" s="1">
        <f>IF(AND($Q41&gt;='data summary'!I$8,$P41&lt;='data summary'!I$8),'data summary'!I$8,"")</f>
      </c>
      <c r="Y41" s="1">
        <f>IF(AND($Q41&gt;='data summary'!J$8,$P41&lt;='data summary'!J$8),'data summary'!J$8,"")</f>
      </c>
      <c r="Z41" s="1">
        <f>IF(AND($Q41&gt;='data summary'!K$8,$P41&lt;='data summary'!K$8),'data summary'!K$8,"")</f>
      </c>
      <c r="AA41" s="1">
        <f>IF(AND($Q41&gt;='data summary'!L$8,$P41&lt;='data summary'!L$8),'data summary'!L$8,"")</f>
      </c>
      <c r="AB41" s="1">
        <f>IF(AND($Q41&gt;='data summary'!M$8,$P41&lt;='data summary'!M$8),'data summary'!M$8,"")</f>
      </c>
      <c r="AC41" s="1">
        <f>IF(AND($Q41&gt;='data summary'!N$8,$P41&lt;='data summary'!N$8),'data summary'!N$8,"")</f>
      </c>
      <c r="AD41" s="26"/>
      <c r="AE41" s="26"/>
    </row>
    <row r="42" spans="1:31" ht="15">
      <c r="A42" s="26"/>
      <c r="B42" s="2"/>
      <c r="C42" s="2"/>
      <c r="D42" s="5"/>
      <c r="E42" s="8"/>
      <c r="F42" s="17"/>
      <c r="G42" s="17"/>
      <c r="H42" s="17"/>
      <c r="I42" s="17"/>
      <c r="J42" s="4"/>
      <c r="K42" s="7"/>
      <c r="L42" s="7"/>
      <c r="M42" s="11"/>
      <c r="N42" s="25">
        <f ca="1" t="shared" si="0"/>
      </c>
      <c r="O42" s="25">
        <f ca="1" t="shared" si="1"/>
      </c>
      <c r="P42" s="1">
        <f t="shared" si="2"/>
      </c>
      <c r="Q42" s="1">
        <f ca="1" t="shared" si="3"/>
      </c>
      <c r="R42" s="1">
        <f t="shared" si="4"/>
      </c>
      <c r="S42" s="1">
        <f>IF(AND($Q42&gt;='data summary'!D$8,$P42&lt;='data summary'!D$8),'data summary'!D$8,"")</f>
      </c>
      <c r="T42" s="1">
        <f>IF(AND($Q42&gt;='data summary'!E$8,$P42&lt;='data summary'!E$8),'data summary'!E$8,"")</f>
      </c>
      <c r="U42" s="1">
        <f>IF(AND($Q42&gt;='data summary'!F$8,$P42&lt;='data summary'!F$8),'data summary'!F$8,"")</f>
      </c>
      <c r="V42" s="1">
        <f>IF(AND($Q42&gt;='data summary'!G$8,$P42&lt;='data summary'!G$8),'data summary'!G$8,"")</f>
      </c>
      <c r="W42" s="1">
        <f>IF(AND($Q42&gt;='data summary'!H$8,$P42&lt;='data summary'!H$8),'data summary'!H$8,"")</f>
      </c>
      <c r="X42" s="1">
        <f>IF(AND($Q42&gt;='data summary'!I$8,$P42&lt;='data summary'!I$8),'data summary'!I$8,"")</f>
      </c>
      <c r="Y42" s="1">
        <f>IF(AND($Q42&gt;='data summary'!J$8,$P42&lt;='data summary'!J$8),'data summary'!J$8,"")</f>
      </c>
      <c r="Z42" s="1">
        <f>IF(AND($Q42&gt;='data summary'!K$8,$P42&lt;='data summary'!K$8),'data summary'!K$8,"")</f>
      </c>
      <c r="AA42" s="1">
        <f>IF(AND($Q42&gt;='data summary'!L$8,$P42&lt;='data summary'!L$8),'data summary'!L$8,"")</f>
      </c>
      <c r="AB42" s="1">
        <f>IF(AND($Q42&gt;='data summary'!M$8,$P42&lt;='data summary'!M$8),'data summary'!M$8,"")</f>
      </c>
      <c r="AC42" s="1">
        <f>IF(AND($Q42&gt;='data summary'!N$8,$P42&lt;='data summary'!N$8),'data summary'!N$8,"")</f>
      </c>
      <c r="AD42" s="26"/>
      <c r="AE42" s="26"/>
    </row>
    <row r="43" spans="1:31" ht="15">
      <c r="A43" s="26"/>
      <c r="B43" s="2"/>
      <c r="C43" s="2"/>
      <c r="D43" s="3"/>
      <c r="E43" s="16"/>
      <c r="F43" s="16"/>
      <c r="G43" s="16"/>
      <c r="H43" s="16"/>
      <c r="I43" s="16"/>
      <c r="J43" s="3"/>
      <c r="K43" s="7"/>
      <c r="L43" s="7"/>
      <c r="M43" s="11"/>
      <c r="N43" s="25">
        <f ca="1" t="shared" si="0"/>
      </c>
      <c r="O43" s="25">
        <f ca="1" t="shared" si="1"/>
      </c>
      <c r="P43" s="1">
        <f t="shared" si="2"/>
      </c>
      <c r="Q43" s="1">
        <f ca="1" t="shared" si="3"/>
      </c>
      <c r="R43" s="1">
        <f t="shared" si="4"/>
      </c>
      <c r="S43" s="1">
        <f>IF(AND($Q43&gt;='data summary'!D$8,$P43&lt;='data summary'!D$8),'data summary'!D$8,"")</f>
      </c>
      <c r="T43" s="1">
        <f>IF(AND($Q43&gt;='data summary'!E$8,$P43&lt;='data summary'!E$8),'data summary'!E$8,"")</f>
      </c>
      <c r="U43" s="1">
        <f>IF(AND($Q43&gt;='data summary'!F$8,$P43&lt;='data summary'!F$8),'data summary'!F$8,"")</f>
      </c>
      <c r="V43" s="1">
        <f>IF(AND($Q43&gt;='data summary'!G$8,$P43&lt;='data summary'!G$8),'data summary'!G$8,"")</f>
      </c>
      <c r="W43" s="1">
        <f>IF(AND($Q43&gt;='data summary'!H$8,$P43&lt;='data summary'!H$8),'data summary'!H$8,"")</f>
      </c>
      <c r="X43" s="1">
        <f>IF(AND($Q43&gt;='data summary'!I$8,$P43&lt;='data summary'!I$8),'data summary'!I$8,"")</f>
      </c>
      <c r="Y43" s="1">
        <f>IF(AND($Q43&gt;='data summary'!J$8,$P43&lt;='data summary'!J$8),'data summary'!J$8,"")</f>
      </c>
      <c r="Z43" s="1">
        <f>IF(AND($Q43&gt;='data summary'!K$8,$P43&lt;='data summary'!K$8),'data summary'!K$8,"")</f>
      </c>
      <c r="AA43" s="1">
        <f>IF(AND($Q43&gt;='data summary'!L$8,$P43&lt;='data summary'!L$8),'data summary'!L$8,"")</f>
      </c>
      <c r="AB43" s="1">
        <f>IF(AND($Q43&gt;='data summary'!M$8,$P43&lt;='data summary'!M$8),'data summary'!M$8,"")</f>
      </c>
      <c r="AC43" s="1">
        <f>IF(AND($Q43&gt;='data summary'!N$8,$P43&lt;='data summary'!N$8),'data summary'!N$8,"")</f>
      </c>
      <c r="AD43" s="26"/>
      <c r="AE43" s="26"/>
    </row>
    <row r="44" spans="1:31" ht="15">
      <c r="A44" s="26"/>
      <c r="B44" s="2"/>
      <c r="C44" s="2"/>
      <c r="D44" s="5"/>
      <c r="E44" s="8"/>
      <c r="F44" s="17"/>
      <c r="G44" s="17"/>
      <c r="H44" s="17"/>
      <c r="I44" s="17"/>
      <c r="J44" s="4"/>
      <c r="K44" s="7"/>
      <c r="L44" s="13"/>
      <c r="M44" s="11"/>
      <c r="N44" s="25">
        <f ca="1" t="shared" si="0"/>
      </c>
      <c r="O44" s="25">
        <f ca="1" t="shared" si="1"/>
      </c>
      <c r="P44" s="1">
        <f t="shared" si="2"/>
      </c>
      <c r="Q44" s="1">
        <f ca="1" t="shared" si="3"/>
      </c>
      <c r="R44" s="1">
        <f t="shared" si="4"/>
      </c>
      <c r="S44" s="1">
        <f>IF(AND($Q44&gt;='data summary'!D$8,$P44&lt;='data summary'!D$8),'data summary'!D$8,"")</f>
      </c>
      <c r="T44" s="1">
        <f>IF(AND($Q44&gt;='data summary'!E$8,$P44&lt;='data summary'!E$8),'data summary'!E$8,"")</f>
      </c>
      <c r="U44" s="1">
        <f>IF(AND($Q44&gt;='data summary'!F$8,$P44&lt;='data summary'!F$8),'data summary'!F$8,"")</f>
      </c>
      <c r="V44" s="1">
        <f>IF(AND($Q44&gt;='data summary'!G$8,$P44&lt;='data summary'!G$8),'data summary'!G$8,"")</f>
      </c>
      <c r="W44" s="1">
        <f>IF(AND($Q44&gt;='data summary'!H$8,$P44&lt;='data summary'!H$8),'data summary'!H$8,"")</f>
      </c>
      <c r="X44" s="1">
        <f>IF(AND($Q44&gt;='data summary'!I$8,$P44&lt;='data summary'!I$8),'data summary'!I$8,"")</f>
      </c>
      <c r="Y44" s="1">
        <f>IF(AND($Q44&gt;='data summary'!J$8,$P44&lt;='data summary'!J$8),'data summary'!J$8,"")</f>
      </c>
      <c r="Z44" s="1">
        <f>IF(AND($Q44&gt;='data summary'!K$8,$P44&lt;='data summary'!K$8),'data summary'!K$8,"")</f>
      </c>
      <c r="AA44" s="1">
        <f>IF(AND($Q44&gt;='data summary'!L$8,$P44&lt;='data summary'!L$8),'data summary'!L$8,"")</f>
      </c>
      <c r="AB44" s="1">
        <f>IF(AND($Q44&gt;='data summary'!M$8,$P44&lt;='data summary'!M$8),'data summary'!M$8,"")</f>
      </c>
      <c r="AC44" s="1">
        <f>IF(AND($Q44&gt;='data summary'!N$8,$P44&lt;='data summary'!N$8),'data summary'!N$8,"")</f>
      </c>
      <c r="AD44" s="26"/>
      <c r="AE44" s="26"/>
    </row>
    <row r="45" spans="1:31" ht="15">
      <c r="A45" s="26"/>
      <c r="B45" s="2"/>
      <c r="C45" s="2"/>
      <c r="D45" s="5"/>
      <c r="E45" s="16"/>
      <c r="F45" s="17"/>
      <c r="G45" s="17"/>
      <c r="H45" s="17"/>
      <c r="I45" s="17"/>
      <c r="J45" s="4"/>
      <c r="K45" s="7"/>
      <c r="L45" s="7"/>
      <c r="M45" s="11"/>
      <c r="N45" s="25">
        <f ca="1" t="shared" si="0"/>
      </c>
      <c r="O45" s="25">
        <f ca="1" t="shared" si="1"/>
      </c>
      <c r="P45" s="1">
        <f t="shared" si="2"/>
      </c>
      <c r="Q45" s="1">
        <f ca="1" t="shared" si="3"/>
      </c>
      <c r="R45" s="1">
        <f t="shared" si="4"/>
      </c>
      <c r="S45" s="1">
        <f>IF(AND($Q45&gt;='data summary'!D$8,$P45&lt;='data summary'!D$8),'data summary'!D$8,"")</f>
      </c>
      <c r="T45" s="1">
        <f>IF(AND($Q45&gt;='data summary'!E$8,$P45&lt;='data summary'!E$8),'data summary'!E$8,"")</f>
      </c>
      <c r="U45" s="1">
        <f>IF(AND($Q45&gt;='data summary'!F$8,$P45&lt;='data summary'!F$8),'data summary'!F$8,"")</f>
      </c>
      <c r="V45" s="1">
        <f>IF(AND($Q45&gt;='data summary'!G$8,$P45&lt;='data summary'!G$8),'data summary'!G$8,"")</f>
      </c>
      <c r="W45" s="1">
        <f>IF(AND($Q45&gt;='data summary'!H$8,$P45&lt;='data summary'!H$8),'data summary'!H$8,"")</f>
      </c>
      <c r="X45" s="1">
        <f>IF(AND($Q45&gt;='data summary'!I$8,$P45&lt;='data summary'!I$8),'data summary'!I$8,"")</f>
      </c>
      <c r="Y45" s="1">
        <f>IF(AND($Q45&gt;='data summary'!J$8,$P45&lt;='data summary'!J$8),'data summary'!J$8,"")</f>
      </c>
      <c r="Z45" s="1">
        <f>IF(AND($Q45&gt;='data summary'!K$8,$P45&lt;='data summary'!K$8),'data summary'!K$8,"")</f>
      </c>
      <c r="AA45" s="1">
        <f>IF(AND($Q45&gt;='data summary'!L$8,$P45&lt;='data summary'!L$8),'data summary'!L$8,"")</f>
      </c>
      <c r="AB45" s="1">
        <f>IF(AND($Q45&gt;='data summary'!M$8,$P45&lt;='data summary'!M$8),'data summary'!M$8,"")</f>
      </c>
      <c r="AC45" s="1">
        <f>IF(AND($Q45&gt;='data summary'!N$8,$P45&lt;='data summary'!N$8),'data summary'!N$8,"")</f>
      </c>
      <c r="AD45" s="26"/>
      <c r="AE45" s="26"/>
    </row>
    <row r="46" spans="1:31" ht="15">
      <c r="A46" s="26"/>
      <c r="B46" s="2"/>
      <c r="C46" s="2"/>
      <c r="D46" s="5"/>
      <c r="E46" s="16"/>
      <c r="F46" s="17"/>
      <c r="G46" s="17"/>
      <c r="H46" s="17"/>
      <c r="I46" s="17"/>
      <c r="J46" s="9"/>
      <c r="K46" s="7"/>
      <c r="L46" s="13"/>
      <c r="M46" s="11"/>
      <c r="N46" s="25">
        <f ca="1" t="shared" si="0"/>
      </c>
      <c r="O46" s="25">
        <f ca="1" t="shared" si="1"/>
      </c>
      <c r="P46" s="1">
        <f t="shared" si="2"/>
      </c>
      <c r="Q46" s="1">
        <f ca="1" t="shared" si="3"/>
      </c>
      <c r="R46" s="1">
        <f t="shared" si="4"/>
      </c>
      <c r="S46" s="1">
        <f>IF(AND($Q46&gt;='data summary'!D$8,$P46&lt;='data summary'!D$8),'data summary'!D$8,"")</f>
      </c>
      <c r="T46" s="1">
        <f>IF(AND($Q46&gt;='data summary'!E$8,$P46&lt;='data summary'!E$8),'data summary'!E$8,"")</f>
      </c>
      <c r="U46" s="1">
        <f>IF(AND($Q46&gt;='data summary'!F$8,$P46&lt;='data summary'!F$8),'data summary'!F$8,"")</f>
      </c>
      <c r="V46" s="1">
        <f>IF(AND($Q46&gt;='data summary'!G$8,$P46&lt;='data summary'!G$8),'data summary'!G$8,"")</f>
      </c>
      <c r="W46" s="1">
        <f>IF(AND($Q46&gt;='data summary'!H$8,$P46&lt;='data summary'!H$8),'data summary'!H$8,"")</f>
      </c>
      <c r="X46" s="1">
        <f>IF(AND($Q46&gt;='data summary'!I$8,$P46&lt;='data summary'!I$8),'data summary'!I$8,"")</f>
      </c>
      <c r="Y46" s="1">
        <f>IF(AND($Q46&gt;='data summary'!J$8,$P46&lt;='data summary'!J$8),'data summary'!J$8,"")</f>
      </c>
      <c r="Z46" s="1">
        <f>IF(AND($Q46&gt;='data summary'!K$8,$P46&lt;='data summary'!K$8),'data summary'!K$8,"")</f>
      </c>
      <c r="AA46" s="1">
        <f>IF(AND($Q46&gt;='data summary'!L$8,$P46&lt;='data summary'!L$8),'data summary'!L$8,"")</f>
      </c>
      <c r="AB46" s="1">
        <f>IF(AND($Q46&gt;='data summary'!M$8,$P46&lt;='data summary'!M$8),'data summary'!M$8,"")</f>
      </c>
      <c r="AC46" s="1">
        <f>IF(AND($Q46&gt;='data summary'!N$8,$P46&lt;='data summary'!N$8),'data summary'!N$8,"")</f>
      </c>
      <c r="AD46" s="26"/>
      <c r="AE46" s="26"/>
    </row>
    <row r="47" spans="1:31" ht="15">
      <c r="A47" s="26"/>
      <c r="B47" s="2"/>
      <c r="C47" s="2"/>
      <c r="D47" s="3"/>
      <c r="E47" s="8"/>
      <c r="F47" s="16"/>
      <c r="G47" s="16"/>
      <c r="H47" s="16"/>
      <c r="I47" s="16"/>
      <c r="J47" s="3"/>
      <c r="K47" s="7"/>
      <c r="L47" s="7"/>
      <c r="M47" s="11"/>
      <c r="N47" s="25">
        <f ca="1" t="shared" si="0"/>
      </c>
      <c r="O47" s="25">
        <f ca="1" t="shared" si="1"/>
      </c>
      <c r="P47" s="1">
        <f t="shared" si="2"/>
      </c>
      <c r="Q47" s="1">
        <f ca="1" t="shared" si="3"/>
      </c>
      <c r="R47" s="1">
        <f t="shared" si="4"/>
      </c>
      <c r="S47" s="1">
        <f>IF(AND($Q47&gt;='data summary'!D$8,$P47&lt;='data summary'!D$8),'data summary'!D$8,"")</f>
      </c>
      <c r="T47" s="1">
        <f>IF(AND($Q47&gt;='data summary'!E$8,$P47&lt;='data summary'!E$8),'data summary'!E$8,"")</f>
      </c>
      <c r="U47" s="1">
        <f>IF(AND($Q47&gt;='data summary'!F$8,$P47&lt;='data summary'!F$8),'data summary'!F$8,"")</f>
      </c>
      <c r="V47" s="1">
        <f>IF(AND($Q47&gt;='data summary'!G$8,$P47&lt;='data summary'!G$8),'data summary'!G$8,"")</f>
      </c>
      <c r="W47" s="1">
        <f>IF(AND($Q47&gt;='data summary'!H$8,$P47&lt;='data summary'!H$8),'data summary'!H$8,"")</f>
      </c>
      <c r="X47" s="1">
        <f>IF(AND($Q47&gt;='data summary'!I$8,$P47&lt;='data summary'!I$8),'data summary'!I$8,"")</f>
      </c>
      <c r="Y47" s="1">
        <f>IF(AND($Q47&gt;='data summary'!J$8,$P47&lt;='data summary'!J$8),'data summary'!J$8,"")</f>
      </c>
      <c r="Z47" s="1">
        <f>IF(AND($Q47&gt;='data summary'!K$8,$P47&lt;='data summary'!K$8),'data summary'!K$8,"")</f>
      </c>
      <c r="AA47" s="1">
        <f>IF(AND($Q47&gt;='data summary'!L$8,$P47&lt;='data summary'!L$8),'data summary'!L$8,"")</f>
      </c>
      <c r="AB47" s="1">
        <f>IF(AND($Q47&gt;='data summary'!M$8,$P47&lt;='data summary'!M$8),'data summary'!M$8,"")</f>
      </c>
      <c r="AC47" s="1">
        <f>IF(AND($Q47&gt;='data summary'!N$8,$P47&lt;='data summary'!N$8),'data summary'!N$8,"")</f>
      </c>
      <c r="AD47" s="26"/>
      <c r="AE47" s="26"/>
    </row>
    <row r="48" spans="1:31" ht="15">
      <c r="A48" s="26"/>
      <c r="B48" s="2"/>
      <c r="C48" s="2"/>
      <c r="D48" s="5"/>
      <c r="E48" s="8"/>
      <c r="F48" s="17"/>
      <c r="G48" s="17"/>
      <c r="H48" s="17"/>
      <c r="I48" s="17"/>
      <c r="J48" s="4"/>
      <c r="K48" s="2"/>
      <c r="L48" s="7"/>
      <c r="M48" s="11"/>
      <c r="N48" s="25">
        <f ca="1" t="shared" si="0"/>
      </c>
      <c r="O48" s="25">
        <f ca="1" t="shared" si="1"/>
      </c>
      <c r="P48" s="1">
        <f t="shared" si="2"/>
      </c>
      <c r="Q48" s="1">
        <f ca="1" t="shared" si="3"/>
      </c>
      <c r="R48" s="1">
        <f t="shared" si="4"/>
      </c>
      <c r="S48" s="1">
        <f>IF(AND($Q48&gt;='data summary'!D$8,$P48&lt;='data summary'!D$8),'data summary'!D$8,"")</f>
      </c>
      <c r="T48" s="1">
        <f>IF(AND($Q48&gt;='data summary'!E$8,$P48&lt;='data summary'!E$8),'data summary'!E$8,"")</f>
      </c>
      <c r="U48" s="1">
        <f>IF(AND($Q48&gt;='data summary'!F$8,$P48&lt;='data summary'!F$8),'data summary'!F$8,"")</f>
      </c>
      <c r="V48" s="1">
        <f>IF(AND($Q48&gt;='data summary'!G$8,$P48&lt;='data summary'!G$8),'data summary'!G$8,"")</f>
      </c>
      <c r="W48" s="1">
        <f>IF(AND($Q48&gt;='data summary'!H$8,$P48&lt;='data summary'!H$8),'data summary'!H$8,"")</f>
      </c>
      <c r="X48" s="1">
        <f>IF(AND($Q48&gt;='data summary'!I$8,$P48&lt;='data summary'!I$8),'data summary'!I$8,"")</f>
      </c>
      <c r="Y48" s="1">
        <f>IF(AND($Q48&gt;='data summary'!J$8,$P48&lt;='data summary'!J$8),'data summary'!J$8,"")</f>
      </c>
      <c r="Z48" s="1">
        <f>IF(AND($Q48&gt;='data summary'!K$8,$P48&lt;='data summary'!K$8),'data summary'!K$8,"")</f>
      </c>
      <c r="AA48" s="1">
        <f>IF(AND($Q48&gt;='data summary'!L$8,$P48&lt;='data summary'!L$8),'data summary'!L$8,"")</f>
      </c>
      <c r="AB48" s="1">
        <f>IF(AND($Q48&gt;='data summary'!M$8,$P48&lt;='data summary'!M$8),'data summary'!M$8,"")</f>
      </c>
      <c r="AC48" s="1">
        <f>IF(AND($Q48&gt;='data summary'!N$8,$P48&lt;='data summary'!N$8),'data summary'!N$8,"")</f>
      </c>
      <c r="AD48" s="26"/>
      <c r="AE48" s="26"/>
    </row>
    <row r="49" spans="1:31" ht="15">
      <c r="A49" s="26"/>
      <c r="B49" s="2"/>
      <c r="C49" s="2"/>
      <c r="D49" s="6"/>
      <c r="E49" s="16"/>
      <c r="F49" s="18"/>
      <c r="G49" s="18"/>
      <c r="H49" s="18"/>
      <c r="I49" s="18"/>
      <c r="J49" s="3"/>
      <c r="K49" s="2"/>
      <c r="L49" s="7"/>
      <c r="M49" s="11"/>
      <c r="N49" s="25">
        <f ca="1" t="shared" si="0"/>
      </c>
      <c r="O49" s="25">
        <f ca="1" t="shared" si="1"/>
      </c>
      <c r="P49" s="1">
        <f t="shared" si="2"/>
      </c>
      <c r="Q49" s="1">
        <f ca="1" t="shared" si="3"/>
      </c>
      <c r="R49" s="1">
        <f t="shared" si="4"/>
      </c>
      <c r="S49" s="1">
        <f>IF(AND($Q49&gt;='data summary'!D$8,$P49&lt;='data summary'!D$8),'data summary'!D$8,"")</f>
      </c>
      <c r="T49" s="1">
        <f>IF(AND($Q49&gt;='data summary'!E$8,$P49&lt;='data summary'!E$8),'data summary'!E$8,"")</f>
      </c>
      <c r="U49" s="1">
        <f>IF(AND($Q49&gt;='data summary'!F$8,$P49&lt;='data summary'!F$8),'data summary'!F$8,"")</f>
      </c>
      <c r="V49" s="1">
        <f>IF(AND($Q49&gt;='data summary'!G$8,$P49&lt;='data summary'!G$8),'data summary'!G$8,"")</f>
      </c>
      <c r="W49" s="1">
        <f>IF(AND($Q49&gt;='data summary'!H$8,$P49&lt;='data summary'!H$8),'data summary'!H$8,"")</f>
      </c>
      <c r="X49" s="1">
        <f>IF(AND($Q49&gt;='data summary'!I$8,$P49&lt;='data summary'!I$8),'data summary'!I$8,"")</f>
      </c>
      <c r="Y49" s="1">
        <f>IF(AND($Q49&gt;='data summary'!J$8,$P49&lt;='data summary'!J$8),'data summary'!J$8,"")</f>
      </c>
      <c r="Z49" s="1">
        <f>IF(AND($Q49&gt;='data summary'!K$8,$P49&lt;='data summary'!K$8),'data summary'!K$8,"")</f>
      </c>
      <c r="AA49" s="1">
        <f>IF(AND($Q49&gt;='data summary'!L$8,$P49&lt;='data summary'!L$8),'data summary'!L$8,"")</f>
      </c>
      <c r="AB49" s="1">
        <f>IF(AND($Q49&gt;='data summary'!M$8,$P49&lt;='data summary'!M$8),'data summary'!M$8,"")</f>
      </c>
      <c r="AC49" s="1">
        <f>IF(AND($Q49&gt;='data summary'!N$8,$P49&lt;='data summary'!N$8),'data summary'!N$8,"")</f>
      </c>
      <c r="AD49" s="26"/>
      <c r="AE49" s="26"/>
    </row>
    <row r="50" spans="1:31" ht="15">
      <c r="A50" s="26"/>
      <c r="B50" s="2"/>
      <c r="C50" s="2"/>
      <c r="D50" s="6"/>
      <c r="E50" s="16"/>
      <c r="F50" s="18"/>
      <c r="G50" s="18"/>
      <c r="H50" s="18"/>
      <c r="I50" s="18"/>
      <c r="J50" s="3"/>
      <c r="K50" s="2"/>
      <c r="L50" s="7"/>
      <c r="M50" s="11"/>
      <c r="N50" s="25">
        <f ca="1" t="shared" si="0"/>
      </c>
      <c r="O50" s="25">
        <f ca="1" t="shared" si="1"/>
      </c>
      <c r="P50" s="1">
        <f t="shared" si="2"/>
      </c>
      <c r="Q50" s="1">
        <f ca="1" t="shared" si="3"/>
      </c>
      <c r="R50" s="1">
        <f t="shared" si="4"/>
      </c>
      <c r="S50" s="1">
        <f>IF(AND($Q50&gt;='data summary'!D$8,$P50&lt;='data summary'!D$8),'data summary'!D$8,"")</f>
      </c>
      <c r="T50" s="1">
        <f>IF(AND($Q50&gt;='data summary'!E$8,$P50&lt;='data summary'!E$8),'data summary'!E$8,"")</f>
      </c>
      <c r="U50" s="1">
        <f>IF(AND($Q50&gt;='data summary'!F$8,$P50&lt;='data summary'!F$8),'data summary'!F$8,"")</f>
      </c>
      <c r="V50" s="1">
        <f>IF(AND($Q50&gt;='data summary'!G$8,$P50&lt;='data summary'!G$8),'data summary'!G$8,"")</f>
      </c>
      <c r="W50" s="1">
        <f>IF(AND($Q50&gt;='data summary'!H$8,$P50&lt;='data summary'!H$8),'data summary'!H$8,"")</f>
      </c>
      <c r="X50" s="1">
        <f>IF(AND($Q50&gt;='data summary'!I$8,$P50&lt;='data summary'!I$8),'data summary'!I$8,"")</f>
      </c>
      <c r="Y50" s="1">
        <f>IF(AND($Q50&gt;='data summary'!J$8,$P50&lt;='data summary'!J$8),'data summary'!J$8,"")</f>
      </c>
      <c r="Z50" s="1">
        <f>IF(AND($Q50&gt;='data summary'!K$8,$P50&lt;='data summary'!K$8),'data summary'!K$8,"")</f>
      </c>
      <c r="AA50" s="1">
        <f>IF(AND($Q50&gt;='data summary'!L$8,$P50&lt;='data summary'!L$8),'data summary'!L$8,"")</f>
      </c>
      <c r="AB50" s="1">
        <f>IF(AND($Q50&gt;='data summary'!M$8,$P50&lt;='data summary'!M$8),'data summary'!M$8,"")</f>
      </c>
      <c r="AC50" s="1">
        <f>IF(AND($Q50&gt;='data summary'!N$8,$P50&lt;='data summary'!N$8),'data summary'!N$8,"")</f>
      </c>
      <c r="AD50" s="26"/>
      <c r="AE50" s="26"/>
    </row>
    <row r="51" spans="1:31" ht="15">
      <c r="A51" s="26"/>
      <c r="B51" s="2"/>
      <c r="C51" s="2"/>
      <c r="D51" s="6"/>
      <c r="E51" s="8"/>
      <c r="F51" s="18"/>
      <c r="G51" s="18"/>
      <c r="H51" s="18"/>
      <c r="I51" s="18"/>
      <c r="J51" s="3"/>
      <c r="K51" s="2"/>
      <c r="L51" s="7"/>
      <c r="M51" s="11"/>
      <c r="N51" s="25">
        <f ca="1" t="shared" si="0"/>
      </c>
      <c r="O51" s="25">
        <f ca="1" t="shared" si="1"/>
      </c>
      <c r="P51" s="1">
        <f t="shared" si="2"/>
      </c>
      <c r="Q51" s="1">
        <f ca="1" t="shared" si="3"/>
      </c>
      <c r="R51" s="1">
        <f t="shared" si="4"/>
      </c>
      <c r="S51" s="1">
        <f>IF(AND($Q51&gt;='data summary'!D$8,$P51&lt;='data summary'!D$8),'data summary'!D$8,"")</f>
      </c>
      <c r="T51" s="1">
        <f>IF(AND($Q51&gt;='data summary'!E$8,$P51&lt;='data summary'!E$8),'data summary'!E$8,"")</f>
      </c>
      <c r="U51" s="1">
        <f>IF(AND($Q51&gt;='data summary'!F$8,$P51&lt;='data summary'!F$8),'data summary'!F$8,"")</f>
      </c>
      <c r="V51" s="1">
        <f>IF(AND($Q51&gt;='data summary'!G$8,$P51&lt;='data summary'!G$8),'data summary'!G$8,"")</f>
      </c>
      <c r="W51" s="1">
        <f>IF(AND($Q51&gt;='data summary'!H$8,$P51&lt;='data summary'!H$8),'data summary'!H$8,"")</f>
      </c>
      <c r="X51" s="1">
        <f>IF(AND($Q51&gt;='data summary'!I$8,$P51&lt;='data summary'!I$8),'data summary'!I$8,"")</f>
      </c>
      <c r="Y51" s="1">
        <f>IF(AND($Q51&gt;='data summary'!J$8,$P51&lt;='data summary'!J$8),'data summary'!J$8,"")</f>
      </c>
      <c r="Z51" s="1">
        <f>IF(AND($Q51&gt;='data summary'!K$8,$P51&lt;='data summary'!K$8),'data summary'!K$8,"")</f>
      </c>
      <c r="AA51" s="1">
        <f>IF(AND($Q51&gt;='data summary'!L$8,$P51&lt;='data summary'!L$8),'data summary'!L$8,"")</f>
      </c>
      <c r="AB51" s="1">
        <f>IF(AND($Q51&gt;='data summary'!M$8,$P51&lt;='data summary'!M$8),'data summary'!M$8,"")</f>
      </c>
      <c r="AC51" s="1">
        <f>IF(AND($Q51&gt;='data summary'!N$8,$P51&lt;='data summary'!N$8),'data summary'!N$8,"")</f>
      </c>
      <c r="AD51" s="26"/>
      <c r="AE51" s="26"/>
    </row>
    <row r="52" spans="1:31" ht="15">
      <c r="A52" s="26"/>
      <c r="B52" s="2"/>
      <c r="C52" s="2"/>
      <c r="D52" s="6"/>
      <c r="E52" s="16"/>
      <c r="F52" s="18"/>
      <c r="G52" s="18"/>
      <c r="H52" s="18"/>
      <c r="I52" s="18"/>
      <c r="J52" s="3"/>
      <c r="K52" s="2"/>
      <c r="L52" s="7"/>
      <c r="M52" s="11"/>
      <c r="N52" s="25">
        <f ca="1" t="shared" si="0"/>
      </c>
      <c r="O52" s="25">
        <f ca="1" t="shared" si="1"/>
      </c>
      <c r="P52" s="1">
        <f t="shared" si="2"/>
      </c>
      <c r="Q52" s="1">
        <f ca="1" t="shared" si="3"/>
      </c>
      <c r="R52" s="1">
        <f t="shared" si="4"/>
      </c>
      <c r="S52" s="1">
        <f>IF(AND($Q52&gt;='data summary'!D$8,$P52&lt;='data summary'!D$8),'data summary'!D$8,"")</f>
      </c>
      <c r="T52" s="1">
        <f>IF(AND($Q52&gt;='data summary'!E$8,$P52&lt;='data summary'!E$8),'data summary'!E$8,"")</f>
      </c>
      <c r="U52" s="1">
        <f>IF(AND($Q52&gt;='data summary'!F$8,$P52&lt;='data summary'!F$8),'data summary'!F$8,"")</f>
      </c>
      <c r="V52" s="1">
        <f>IF(AND($Q52&gt;='data summary'!G$8,$P52&lt;='data summary'!G$8),'data summary'!G$8,"")</f>
      </c>
      <c r="W52" s="1">
        <f>IF(AND($Q52&gt;='data summary'!H$8,$P52&lt;='data summary'!H$8),'data summary'!H$8,"")</f>
      </c>
      <c r="X52" s="1">
        <f>IF(AND($Q52&gt;='data summary'!I$8,$P52&lt;='data summary'!I$8),'data summary'!I$8,"")</f>
      </c>
      <c r="Y52" s="1">
        <f>IF(AND($Q52&gt;='data summary'!J$8,$P52&lt;='data summary'!J$8),'data summary'!J$8,"")</f>
      </c>
      <c r="Z52" s="1">
        <f>IF(AND($Q52&gt;='data summary'!K$8,$P52&lt;='data summary'!K$8),'data summary'!K$8,"")</f>
      </c>
      <c r="AA52" s="1">
        <f>IF(AND($Q52&gt;='data summary'!L$8,$P52&lt;='data summary'!L$8),'data summary'!L$8,"")</f>
      </c>
      <c r="AB52" s="1">
        <f>IF(AND($Q52&gt;='data summary'!M$8,$P52&lt;='data summary'!M$8),'data summary'!M$8,"")</f>
      </c>
      <c r="AC52" s="1">
        <f>IF(AND($Q52&gt;='data summary'!N$8,$P52&lt;='data summary'!N$8),'data summary'!N$8,"")</f>
      </c>
      <c r="AD52" s="26"/>
      <c r="AE52" s="26"/>
    </row>
    <row r="53" spans="1:31" ht="15">
      <c r="A53" s="26"/>
      <c r="B53" s="2"/>
      <c r="C53" s="2"/>
      <c r="D53" s="4"/>
      <c r="E53" s="16"/>
      <c r="F53" s="8"/>
      <c r="G53" s="8"/>
      <c r="H53" s="8"/>
      <c r="I53" s="8"/>
      <c r="J53" s="4"/>
      <c r="K53" s="2"/>
      <c r="L53" s="7"/>
      <c r="M53" s="11"/>
      <c r="N53" s="25">
        <f ca="1" t="shared" si="0"/>
      </c>
      <c r="O53" s="25">
        <f ca="1" t="shared" si="1"/>
      </c>
      <c r="P53" s="1">
        <f t="shared" si="2"/>
      </c>
      <c r="Q53" s="1">
        <f ca="1" t="shared" si="3"/>
      </c>
      <c r="R53" s="1">
        <f t="shared" si="4"/>
      </c>
      <c r="S53" s="1">
        <f>IF(AND($Q53&gt;='data summary'!D$8,$P53&lt;='data summary'!D$8),'data summary'!D$8,"")</f>
      </c>
      <c r="T53" s="1">
        <f>IF(AND($Q53&gt;='data summary'!E$8,$P53&lt;='data summary'!E$8),'data summary'!E$8,"")</f>
      </c>
      <c r="U53" s="1">
        <f>IF(AND($Q53&gt;='data summary'!F$8,$P53&lt;='data summary'!F$8),'data summary'!F$8,"")</f>
      </c>
      <c r="V53" s="1">
        <f>IF(AND($Q53&gt;='data summary'!G$8,$P53&lt;='data summary'!G$8),'data summary'!G$8,"")</f>
      </c>
      <c r="W53" s="1">
        <f>IF(AND($Q53&gt;='data summary'!H$8,$P53&lt;='data summary'!H$8),'data summary'!H$8,"")</f>
      </c>
      <c r="X53" s="1">
        <f>IF(AND($Q53&gt;='data summary'!I$8,$P53&lt;='data summary'!I$8),'data summary'!I$8,"")</f>
      </c>
      <c r="Y53" s="1">
        <f>IF(AND($Q53&gt;='data summary'!J$8,$P53&lt;='data summary'!J$8),'data summary'!J$8,"")</f>
      </c>
      <c r="Z53" s="1">
        <f>IF(AND($Q53&gt;='data summary'!K$8,$P53&lt;='data summary'!K$8),'data summary'!K$8,"")</f>
      </c>
      <c r="AA53" s="1">
        <f>IF(AND($Q53&gt;='data summary'!L$8,$P53&lt;='data summary'!L$8),'data summary'!L$8,"")</f>
      </c>
      <c r="AB53" s="1">
        <f>IF(AND($Q53&gt;='data summary'!M$8,$P53&lt;='data summary'!M$8),'data summary'!M$8,"")</f>
      </c>
      <c r="AC53" s="1">
        <f>IF(AND($Q53&gt;='data summary'!N$8,$P53&lt;='data summary'!N$8),'data summary'!N$8,"")</f>
      </c>
      <c r="AD53" s="26"/>
      <c r="AE53" s="26"/>
    </row>
    <row r="54" spans="1:31" ht="15">
      <c r="A54" s="26"/>
      <c r="B54" s="2"/>
      <c r="C54" s="2"/>
      <c r="D54" s="6"/>
      <c r="E54" s="16"/>
      <c r="F54" s="18"/>
      <c r="G54" s="18"/>
      <c r="H54" s="18"/>
      <c r="I54" s="18"/>
      <c r="J54" s="3"/>
      <c r="K54" s="2"/>
      <c r="L54" s="7"/>
      <c r="M54" s="11"/>
      <c r="N54" s="25">
        <f ca="1" t="shared" si="0"/>
      </c>
      <c r="O54" s="25">
        <f ca="1" t="shared" si="1"/>
      </c>
      <c r="P54" s="1">
        <f t="shared" si="2"/>
      </c>
      <c r="Q54" s="1">
        <f ca="1" t="shared" si="3"/>
      </c>
      <c r="R54" s="1">
        <f t="shared" si="4"/>
      </c>
      <c r="S54" s="1">
        <f>IF(AND($Q54&gt;='data summary'!D$8,$P54&lt;='data summary'!D$8),'data summary'!D$8,"")</f>
      </c>
      <c r="T54" s="1">
        <f>IF(AND($Q54&gt;='data summary'!E$8,$P54&lt;='data summary'!E$8),'data summary'!E$8,"")</f>
      </c>
      <c r="U54" s="1">
        <f>IF(AND($Q54&gt;='data summary'!F$8,$P54&lt;='data summary'!F$8),'data summary'!F$8,"")</f>
      </c>
      <c r="V54" s="1">
        <f>IF(AND($Q54&gt;='data summary'!G$8,$P54&lt;='data summary'!G$8),'data summary'!G$8,"")</f>
      </c>
      <c r="W54" s="1">
        <f>IF(AND($Q54&gt;='data summary'!H$8,$P54&lt;='data summary'!H$8),'data summary'!H$8,"")</f>
      </c>
      <c r="X54" s="1">
        <f>IF(AND($Q54&gt;='data summary'!I$8,$P54&lt;='data summary'!I$8),'data summary'!I$8,"")</f>
      </c>
      <c r="Y54" s="1">
        <f>IF(AND($Q54&gt;='data summary'!J$8,$P54&lt;='data summary'!J$8),'data summary'!J$8,"")</f>
      </c>
      <c r="Z54" s="1">
        <f>IF(AND($Q54&gt;='data summary'!K$8,$P54&lt;='data summary'!K$8),'data summary'!K$8,"")</f>
      </c>
      <c r="AA54" s="1">
        <f>IF(AND($Q54&gt;='data summary'!L$8,$P54&lt;='data summary'!L$8),'data summary'!L$8,"")</f>
      </c>
      <c r="AB54" s="1">
        <f>IF(AND($Q54&gt;='data summary'!M$8,$P54&lt;='data summary'!M$8),'data summary'!M$8,"")</f>
      </c>
      <c r="AC54" s="1">
        <f>IF(AND($Q54&gt;='data summary'!N$8,$P54&lt;='data summary'!N$8),'data summary'!N$8,"")</f>
      </c>
      <c r="AD54" s="26"/>
      <c r="AE54" s="26"/>
    </row>
    <row r="55" spans="1:31" ht="15">
      <c r="A55" s="26"/>
      <c r="B55" s="2"/>
      <c r="C55" s="2"/>
      <c r="D55" s="4"/>
      <c r="E55" s="8"/>
      <c r="F55" s="8"/>
      <c r="G55" s="8"/>
      <c r="H55" s="8"/>
      <c r="I55" s="8"/>
      <c r="J55" s="4"/>
      <c r="K55" s="2"/>
      <c r="L55" s="7"/>
      <c r="M55" s="11"/>
      <c r="N55" s="25">
        <f ca="1" t="shared" si="0"/>
      </c>
      <c r="O55" s="25">
        <f ca="1" t="shared" si="1"/>
      </c>
      <c r="P55" s="1">
        <f t="shared" si="2"/>
      </c>
      <c r="Q55" s="1">
        <f ca="1" t="shared" si="3"/>
      </c>
      <c r="R55" s="1">
        <f t="shared" si="4"/>
      </c>
      <c r="S55" s="1">
        <f>IF(AND($Q55&gt;='data summary'!D$8,$P55&lt;='data summary'!D$8),'data summary'!D$8,"")</f>
      </c>
      <c r="T55" s="1">
        <f>IF(AND($Q55&gt;='data summary'!E$8,$P55&lt;='data summary'!E$8),'data summary'!E$8,"")</f>
      </c>
      <c r="U55" s="1">
        <f>IF(AND($Q55&gt;='data summary'!F$8,$P55&lt;='data summary'!F$8),'data summary'!F$8,"")</f>
      </c>
      <c r="V55" s="1">
        <f>IF(AND($Q55&gt;='data summary'!G$8,$P55&lt;='data summary'!G$8),'data summary'!G$8,"")</f>
      </c>
      <c r="W55" s="1">
        <f>IF(AND($Q55&gt;='data summary'!H$8,$P55&lt;='data summary'!H$8),'data summary'!H$8,"")</f>
      </c>
      <c r="X55" s="1">
        <f>IF(AND($Q55&gt;='data summary'!I$8,$P55&lt;='data summary'!I$8),'data summary'!I$8,"")</f>
      </c>
      <c r="Y55" s="1">
        <f>IF(AND($Q55&gt;='data summary'!J$8,$P55&lt;='data summary'!J$8),'data summary'!J$8,"")</f>
      </c>
      <c r="Z55" s="1">
        <f>IF(AND($Q55&gt;='data summary'!K$8,$P55&lt;='data summary'!K$8),'data summary'!K$8,"")</f>
      </c>
      <c r="AA55" s="1">
        <f>IF(AND($Q55&gt;='data summary'!L$8,$P55&lt;='data summary'!L$8),'data summary'!L$8,"")</f>
      </c>
      <c r="AB55" s="1">
        <f>IF(AND($Q55&gt;='data summary'!M$8,$P55&lt;='data summary'!M$8),'data summary'!M$8,"")</f>
      </c>
      <c r="AC55" s="1">
        <f>IF(AND($Q55&gt;='data summary'!N$8,$P55&lt;='data summary'!N$8),'data summary'!N$8,"")</f>
      </c>
      <c r="AD55" s="26"/>
      <c r="AE55" s="26"/>
    </row>
    <row r="56" spans="1:31" ht="15">
      <c r="A56" s="26"/>
      <c r="B56" s="2"/>
      <c r="C56" s="2"/>
      <c r="D56" s="4"/>
      <c r="E56" s="16"/>
      <c r="F56" s="8"/>
      <c r="G56" s="8"/>
      <c r="H56" s="8"/>
      <c r="I56" s="8"/>
      <c r="J56" s="4"/>
      <c r="K56" s="2"/>
      <c r="L56" s="7"/>
      <c r="M56" s="11"/>
      <c r="N56" s="25">
        <f ca="1" t="shared" si="0"/>
      </c>
      <c r="O56" s="25">
        <f ca="1" t="shared" si="1"/>
      </c>
      <c r="P56" s="1">
        <f t="shared" si="2"/>
      </c>
      <c r="Q56" s="1">
        <f ca="1" t="shared" si="3"/>
      </c>
      <c r="R56" s="1">
        <f t="shared" si="4"/>
      </c>
      <c r="S56" s="1">
        <f>IF(AND($Q56&gt;='data summary'!D$8,$P56&lt;='data summary'!D$8),'data summary'!D$8,"")</f>
      </c>
      <c r="T56" s="1">
        <f>IF(AND($Q56&gt;='data summary'!E$8,$P56&lt;='data summary'!E$8),'data summary'!E$8,"")</f>
      </c>
      <c r="U56" s="1">
        <f>IF(AND($Q56&gt;='data summary'!F$8,$P56&lt;='data summary'!F$8),'data summary'!F$8,"")</f>
      </c>
      <c r="V56" s="1">
        <f>IF(AND($Q56&gt;='data summary'!G$8,$P56&lt;='data summary'!G$8),'data summary'!G$8,"")</f>
      </c>
      <c r="W56" s="1">
        <f>IF(AND($Q56&gt;='data summary'!H$8,$P56&lt;='data summary'!H$8),'data summary'!H$8,"")</f>
      </c>
      <c r="X56" s="1">
        <f>IF(AND($Q56&gt;='data summary'!I$8,$P56&lt;='data summary'!I$8),'data summary'!I$8,"")</f>
      </c>
      <c r="Y56" s="1">
        <f>IF(AND($Q56&gt;='data summary'!J$8,$P56&lt;='data summary'!J$8),'data summary'!J$8,"")</f>
      </c>
      <c r="Z56" s="1">
        <f>IF(AND($Q56&gt;='data summary'!K$8,$P56&lt;='data summary'!K$8),'data summary'!K$8,"")</f>
      </c>
      <c r="AA56" s="1">
        <f>IF(AND($Q56&gt;='data summary'!L$8,$P56&lt;='data summary'!L$8),'data summary'!L$8,"")</f>
      </c>
      <c r="AB56" s="1">
        <f>IF(AND($Q56&gt;='data summary'!M$8,$P56&lt;='data summary'!M$8),'data summary'!M$8,"")</f>
      </c>
      <c r="AC56" s="1">
        <f>IF(AND($Q56&gt;='data summary'!N$8,$P56&lt;='data summary'!N$8),'data summary'!N$8,"")</f>
      </c>
      <c r="AD56" s="26"/>
      <c r="AE56" s="26"/>
    </row>
    <row r="57" spans="1:31" ht="15">
      <c r="A57" s="26"/>
      <c r="B57" s="2"/>
      <c r="C57" s="2"/>
      <c r="D57" s="5"/>
      <c r="E57" s="16"/>
      <c r="F57" s="17"/>
      <c r="G57" s="17"/>
      <c r="H57" s="17"/>
      <c r="I57" s="17"/>
      <c r="J57" s="4"/>
      <c r="K57" s="2"/>
      <c r="L57" s="7"/>
      <c r="M57" s="11"/>
      <c r="N57" s="25">
        <f ca="1" t="shared" si="0"/>
      </c>
      <c r="O57" s="25">
        <f ca="1" t="shared" si="1"/>
      </c>
      <c r="P57" s="1">
        <f t="shared" si="2"/>
      </c>
      <c r="Q57" s="1">
        <f ca="1" t="shared" si="3"/>
      </c>
      <c r="R57" s="1">
        <f t="shared" si="4"/>
      </c>
      <c r="S57" s="1">
        <f>IF(AND($Q57&gt;='data summary'!D$8,$P57&lt;='data summary'!D$8),'data summary'!D$8,"")</f>
      </c>
      <c r="T57" s="1">
        <f>IF(AND($Q57&gt;='data summary'!E$8,$P57&lt;='data summary'!E$8),'data summary'!E$8,"")</f>
      </c>
      <c r="U57" s="1">
        <f>IF(AND($Q57&gt;='data summary'!F$8,$P57&lt;='data summary'!F$8),'data summary'!F$8,"")</f>
      </c>
      <c r="V57" s="1">
        <f>IF(AND($Q57&gt;='data summary'!G$8,$P57&lt;='data summary'!G$8),'data summary'!G$8,"")</f>
      </c>
      <c r="W57" s="1">
        <f>IF(AND($Q57&gt;='data summary'!H$8,$P57&lt;='data summary'!H$8),'data summary'!H$8,"")</f>
      </c>
      <c r="X57" s="1">
        <f>IF(AND($Q57&gt;='data summary'!I$8,$P57&lt;='data summary'!I$8),'data summary'!I$8,"")</f>
      </c>
      <c r="Y57" s="1">
        <f>IF(AND($Q57&gt;='data summary'!J$8,$P57&lt;='data summary'!J$8),'data summary'!J$8,"")</f>
      </c>
      <c r="Z57" s="1">
        <f>IF(AND($Q57&gt;='data summary'!K$8,$P57&lt;='data summary'!K$8),'data summary'!K$8,"")</f>
      </c>
      <c r="AA57" s="1">
        <f>IF(AND($Q57&gt;='data summary'!L$8,$P57&lt;='data summary'!L$8),'data summary'!L$8,"")</f>
      </c>
      <c r="AB57" s="1">
        <f>IF(AND($Q57&gt;='data summary'!M$8,$P57&lt;='data summary'!M$8),'data summary'!M$8,"")</f>
      </c>
      <c r="AC57" s="1">
        <f>IF(AND($Q57&gt;='data summary'!N$8,$P57&lt;='data summary'!N$8),'data summary'!N$8,"")</f>
      </c>
      <c r="AD57" s="26"/>
      <c r="AE57" s="26"/>
    </row>
    <row r="58" spans="1:31" ht="15">
      <c r="A58" s="26"/>
      <c r="B58" s="2"/>
      <c r="C58" s="2"/>
      <c r="D58" s="6"/>
      <c r="E58" s="16"/>
      <c r="F58" s="18"/>
      <c r="G58" s="18"/>
      <c r="H58" s="18"/>
      <c r="I58" s="18"/>
      <c r="J58" s="3"/>
      <c r="K58" s="2"/>
      <c r="L58" s="7"/>
      <c r="M58" s="11"/>
      <c r="N58" s="25">
        <f ca="1" t="shared" si="0"/>
      </c>
      <c r="O58" s="25">
        <f ca="1" t="shared" si="1"/>
      </c>
      <c r="P58" s="1">
        <f t="shared" si="2"/>
      </c>
      <c r="Q58" s="1">
        <f ca="1" t="shared" si="3"/>
      </c>
      <c r="R58" s="1">
        <f t="shared" si="4"/>
      </c>
      <c r="S58" s="1">
        <f>IF(AND($Q58&gt;='data summary'!D$8,$P58&lt;='data summary'!D$8),'data summary'!D$8,"")</f>
      </c>
      <c r="T58" s="1">
        <f>IF(AND($Q58&gt;='data summary'!E$8,$P58&lt;='data summary'!E$8),'data summary'!E$8,"")</f>
      </c>
      <c r="U58" s="1">
        <f>IF(AND($Q58&gt;='data summary'!F$8,$P58&lt;='data summary'!F$8),'data summary'!F$8,"")</f>
      </c>
      <c r="V58" s="1">
        <f>IF(AND($Q58&gt;='data summary'!G$8,$P58&lt;='data summary'!G$8),'data summary'!G$8,"")</f>
      </c>
      <c r="W58" s="1">
        <f>IF(AND($Q58&gt;='data summary'!H$8,$P58&lt;='data summary'!H$8),'data summary'!H$8,"")</f>
      </c>
      <c r="X58" s="1">
        <f>IF(AND($Q58&gt;='data summary'!I$8,$P58&lt;='data summary'!I$8),'data summary'!I$8,"")</f>
      </c>
      <c r="Y58" s="1">
        <f>IF(AND($Q58&gt;='data summary'!J$8,$P58&lt;='data summary'!J$8),'data summary'!J$8,"")</f>
      </c>
      <c r="Z58" s="1">
        <f>IF(AND($Q58&gt;='data summary'!K$8,$P58&lt;='data summary'!K$8),'data summary'!K$8,"")</f>
      </c>
      <c r="AA58" s="1">
        <f>IF(AND($Q58&gt;='data summary'!L$8,$P58&lt;='data summary'!L$8),'data summary'!L$8,"")</f>
      </c>
      <c r="AB58" s="1">
        <f>IF(AND($Q58&gt;='data summary'!M$8,$P58&lt;='data summary'!M$8),'data summary'!M$8,"")</f>
      </c>
      <c r="AC58" s="1">
        <f>IF(AND($Q58&gt;='data summary'!N$8,$P58&lt;='data summary'!N$8),'data summary'!N$8,"")</f>
      </c>
      <c r="AD58" s="26"/>
      <c r="AE58" s="26"/>
    </row>
    <row r="59" spans="1:31" ht="15">
      <c r="A59" s="26"/>
      <c r="B59" s="2"/>
      <c r="C59" s="2"/>
      <c r="D59" s="5"/>
      <c r="E59" s="16"/>
      <c r="F59" s="17"/>
      <c r="G59" s="17"/>
      <c r="H59" s="17"/>
      <c r="I59" s="17"/>
      <c r="J59" s="4"/>
      <c r="K59" s="2"/>
      <c r="L59" s="7"/>
      <c r="M59" s="11"/>
      <c r="N59" s="25">
        <f ca="1" t="shared" si="0"/>
      </c>
      <c r="O59" s="25">
        <f ca="1" t="shared" si="1"/>
      </c>
      <c r="P59" s="1">
        <f t="shared" si="2"/>
      </c>
      <c r="Q59" s="1">
        <f ca="1" t="shared" si="3"/>
      </c>
      <c r="R59" s="1">
        <f t="shared" si="4"/>
      </c>
      <c r="S59" s="1">
        <f>IF(AND($Q59&gt;='data summary'!D$8,$P59&lt;='data summary'!D$8),'data summary'!D$8,"")</f>
      </c>
      <c r="T59" s="1">
        <f>IF(AND($Q59&gt;='data summary'!E$8,$P59&lt;='data summary'!E$8),'data summary'!E$8,"")</f>
      </c>
      <c r="U59" s="1">
        <f>IF(AND($Q59&gt;='data summary'!F$8,$P59&lt;='data summary'!F$8),'data summary'!F$8,"")</f>
      </c>
      <c r="V59" s="1">
        <f>IF(AND($Q59&gt;='data summary'!G$8,$P59&lt;='data summary'!G$8),'data summary'!G$8,"")</f>
      </c>
      <c r="W59" s="1">
        <f>IF(AND($Q59&gt;='data summary'!H$8,$P59&lt;='data summary'!H$8),'data summary'!H$8,"")</f>
      </c>
      <c r="X59" s="1">
        <f>IF(AND($Q59&gt;='data summary'!I$8,$P59&lt;='data summary'!I$8),'data summary'!I$8,"")</f>
      </c>
      <c r="Y59" s="1">
        <f>IF(AND($Q59&gt;='data summary'!J$8,$P59&lt;='data summary'!J$8),'data summary'!J$8,"")</f>
      </c>
      <c r="Z59" s="1">
        <f>IF(AND($Q59&gt;='data summary'!K$8,$P59&lt;='data summary'!K$8),'data summary'!K$8,"")</f>
      </c>
      <c r="AA59" s="1">
        <f>IF(AND($Q59&gt;='data summary'!L$8,$P59&lt;='data summary'!L$8),'data summary'!L$8,"")</f>
      </c>
      <c r="AB59" s="1">
        <f>IF(AND($Q59&gt;='data summary'!M$8,$P59&lt;='data summary'!M$8),'data summary'!M$8,"")</f>
      </c>
      <c r="AC59" s="1">
        <f>IF(AND($Q59&gt;='data summary'!N$8,$P59&lt;='data summary'!N$8),'data summary'!N$8,"")</f>
      </c>
      <c r="AD59" s="26"/>
      <c r="AE59" s="26"/>
    </row>
    <row r="60" spans="1:31" ht="15">
      <c r="A60" s="26"/>
      <c r="B60" s="2"/>
      <c r="C60" s="2"/>
      <c r="D60" s="4"/>
      <c r="E60" s="16"/>
      <c r="F60" s="8"/>
      <c r="G60" s="8"/>
      <c r="H60" s="8"/>
      <c r="I60" s="8"/>
      <c r="J60" s="4"/>
      <c r="K60" s="2"/>
      <c r="L60" s="7"/>
      <c r="M60" s="11"/>
      <c r="N60" s="25">
        <f ca="1" t="shared" si="0"/>
      </c>
      <c r="O60" s="25">
        <f ca="1" t="shared" si="1"/>
      </c>
      <c r="P60" s="1">
        <f t="shared" si="2"/>
      </c>
      <c r="Q60" s="1">
        <f ca="1" t="shared" si="3"/>
      </c>
      <c r="R60" s="1">
        <f t="shared" si="4"/>
      </c>
      <c r="S60" s="1">
        <f>IF(AND($Q60&gt;='data summary'!D$8,$P60&lt;='data summary'!D$8),'data summary'!D$8,"")</f>
      </c>
      <c r="T60" s="1">
        <f>IF(AND($Q60&gt;='data summary'!E$8,$P60&lt;='data summary'!E$8),'data summary'!E$8,"")</f>
      </c>
      <c r="U60" s="1">
        <f>IF(AND($Q60&gt;='data summary'!F$8,$P60&lt;='data summary'!F$8),'data summary'!F$8,"")</f>
      </c>
      <c r="V60" s="1">
        <f>IF(AND($Q60&gt;='data summary'!G$8,$P60&lt;='data summary'!G$8),'data summary'!G$8,"")</f>
      </c>
      <c r="W60" s="1">
        <f>IF(AND($Q60&gt;='data summary'!H$8,$P60&lt;='data summary'!H$8),'data summary'!H$8,"")</f>
      </c>
      <c r="X60" s="1">
        <f>IF(AND($Q60&gt;='data summary'!I$8,$P60&lt;='data summary'!I$8),'data summary'!I$8,"")</f>
      </c>
      <c r="Y60" s="1">
        <f>IF(AND($Q60&gt;='data summary'!J$8,$P60&lt;='data summary'!J$8),'data summary'!J$8,"")</f>
      </c>
      <c r="Z60" s="1">
        <f>IF(AND($Q60&gt;='data summary'!K$8,$P60&lt;='data summary'!K$8),'data summary'!K$8,"")</f>
      </c>
      <c r="AA60" s="1">
        <f>IF(AND($Q60&gt;='data summary'!L$8,$P60&lt;='data summary'!L$8),'data summary'!L$8,"")</f>
      </c>
      <c r="AB60" s="1">
        <f>IF(AND($Q60&gt;='data summary'!M$8,$P60&lt;='data summary'!M$8),'data summary'!M$8,"")</f>
      </c>
      <c r="AC60" s="1">
        <f>IF(AND($Q60&gt;='data summary'!N$8,$P60&lt;='data summary'!N$8),'data summary'!N$8,"")</f>
      </c>
      <c r="AD60" s="26"/>
      <c r="AE60" s="26"/>
    </row>
    <row r="61" spans="1:31" ht="15">
      <c r="A61" s="26"/>
      <c r="B61" s="2"/>
      <c r="C61" s="2"/>
      <c r="D61" s="6"/>
      <c r="E61" s="16"/>
      <c r="F61" s="18"/>
      <c r="G61" s="18"/>
      <c r="H61" s="18"/>
      <c r="I61" s="18"/>
      <c r="J61" s="3"/>
      <c r="K61" s="2"/>
      <c r="L61" s="7"/>
      <c r="M61" s="11"/>
      <c r="N61" s="25">
        <f ca="1" t="shared" si="0"/>
      </c>
      <c r="O61" s="25">
        <f ca="1" t="shared" si="1"/>
      </c>
      <c r="P61" s="1">
        <f t="shared" si="2"/>
      </c>
      <c r="Q61" s="1">
        <f ca="1" t="shared" si="3"/>
      </c>
      <c r="R61" s="1">
        <f t="shared" si="4"/>
      </c>
      <c r="S61" s="1">
        <f>IF(AND($Q61&gt;='data summary'!D$8,$P61&lt;='data summary'!D$8),'data summary'!D$8,"")</f>
      </c>
      <c r="T61" s="1">
        <f>IF(AND($Q61&gt;='data summary'!E$8,$P61&lt;='data summary'!E$8),'data summary'!E$8,"")</f>
      </c>
      <c r="U61" s="1">
        <f>IF(AND($Q61&gt;='data summary'!F$8,$P61&lt;='data summary'!F$8),'data summary'!F$8,"")</f>
      </c>
      <c r="V61" s="1">
        <f>IF(AND($Q61&gt;='data summary'!G$8,$P61&lt;='data summary'!G$8),'data summary'!G$8,"")</f>
      </c>
      <c r="W61" s="1">
        <f>IF(AND($Q61&gt;='data summary'!H$8,$P61&lt;='data summary'!H$8),'data summary'!H$8,"")</f>
      </c>
      <c r="X61" s="1">
        <f>IF(AND($Q61&gt;='data summary'!I$8,$P61&lt;='data summary'!I$8),'data summary'!I$8,"")</f>
      </c>
      <c r="Y61" s="1">
        <f>IF(AND($Q61&gt;='data summary'!J$8,$P61&lt;='data summary'!J$8),'data summary'!J$8,"")</f>
      </c>
      <c r="Z61" s="1">
        <f>IF(AND($Q61&gt;='data summary'!K$8,$P61&lt;='data summary'!K$8),'data summary'!K$8,"")</f>
      </c>
      <c r="AA61" s="1">
        <f>IF(AND($Q61&gt;='data summary'!L$8,$P61&lt;='data summary'!L$8),'data summary'!L$8,"")</f>
      </c>
      <c r="AB61" s="1">
        <f>IF(AND($Q61&gt;='data summary'!M$8,$P61&lt;='data summary'!M$8),'data summary'!M$8,"")</f>
      </c>
      <c r="AC61" s="1">
        <f>IF(AND($Q61&gt;='data summary'!N$8,$P61&lt;='data summary'!N$8),'data summary'!N$8,"")</f>
      </c>
      <c r="AD61" s="26"/>
      <c r="AE61" s="26"/>
    </row>
    <row r="62" spans="1:31" ht="15">
      <c r="A62" s="26"/>
      <c r="B62" s="2"/>
      <c r="C62" s="2"/>
      <c r="D62" s="4"/>
      <c r="E62" s="16"/>
      <c r="F62" s="8"/>
      <c r="G62" s="8"/>
      <c r="H62" s="8"/>
      <c r="I62" s="8"/>
      <c r="J62" s="4"/>
      <c r="K62" s="2"/>
      <c r="L62" s="7"/>
      <c r="M62" s="11"/>
      <c r="N62" s="25">
        <f ca="1" t="shared" si="0"/>
      </c>
      <c r="O62" s="25">
        <f ca="1" t="shared" si="1"/>
      </c>
      <c r="P62" s="1">
        <f t="shared" si="2"/>
      </c>
      <c r="Q62" s="1">
        <f ca="1" t="shared" si="3"/>
      </c>
      <c r="R62" s="1">
        <f t="shared" si="4"/>
      </c>
      <c r="S62" s="1">
        <f>IF(AND($Q62&gt;='data summary'!D$8,$P62&lt;='data summary'!D$8),'data summary'!D$8,"")</f>
      </c>
      <c r="T62" s="1">
        <f>IF(AND($Q62&gt;='data summary'!E$8,$P62&lt;='data summary'!E$8),'data summary'!E$8,"")</f>
      </c>
      <c r="U62" s="1">
        <f>IF(AND($Q62&gt;='data summary'!F$8,$P62&lt;='data summary'!F$8),'data summary'!F$8,"")</f>
      </c>
      <c r="V62" s="1">
        <f>IF(AND($Q62&gt;='data summary'!G$8,$P62&lt;='data summary'!G$8),'data summary'!G$8,"")</f>
      </c>
      <c r="W62" s="1">
        <f>IF(AND($Q62&gt;='data summary'!H$8,$P62&lt;='data summary'!H$8),'data summary'!H$8,"")</f>
      </c>
      <c r="X62" s="1">
        <f>IF(AND($Q62&gt;='data summary'!I$8,$P62&lt;='data summary'!I$8),'data summary'!I$8,"")</f>
      </c>
      <c r="Y62" s="1">
        <f>IF(AND($Q62&gt;='data summary'!J$8,$P62&lt;='data summary'!J$8),'data summary'!J$8,"")</f>
      </c>
      <c r="Z62" s="1">
        <f>IF(AND($Q62&gt;='data summary'!K$8,$P62&lt;='data summary'!K$8),'data summary'!K$8,"")</f>
      </c>
      <c r="AA62" s="1">
        <f>IF(AND($Q62&gt;='data summary'!L$8,$P62&lt;='data summary'!L$8),'data summary'!L$8,"")</f>
      </c>
      <c r="AB62" s="1">
        <f>IF(AND($Q62&gt;='data summary'!M$8,$P62&lt;='data summary'!M$8),'data summary'!M$8,"")</f>
      </c>
      <c r="AC62" s="1">
        <f>IF(AND($Q62&gt;='data summary'!N$8,$P62&lt;='data summary'!N$8),'data summary'!N$8,"")</f>
      </c>
      <c r="AD62" s="26"/>
      <c r="AE62" s="26"/>
    </row>
    <row r="63" spans="1:31" ht="15">
      <c r="A63" s="26"/>
      <c r="B63" s="2"/>
      <c r="C63" s="2"/>
      <c r="D63" s="6"/>
      <c r="E63" s="8"/>
      <c r="F63" s="18"/>
      <c r="G63" s="18"/>
      <c r="H63" s="18"/>
      <c r="I63" s="18"/>
      <c r="J63" s="3"/>
      <c r="K63" s="2"/>
      <c r="L63" s="7"/>
      <c r="M63" s="11"/>
      <c r="N63" s="25">
        <f ca="1" t="shared" si="0"/>
      </c>
      <c r="O63" s="25">
        <f ca="1" t="shared" si="1"/>
      </c>
      <c r="P63" s="1">
        <f t="shared" si="2"/>
      </c>
      <c r="Q63" s="1">
        <f ca="1" t="shared" si="3"/>
      </c>
      <c r="R63" s="1">
        <f t="shared" si="4"/>
      </c>
      <c r="S63" s="1">
        <f>IF(AND($Q63&gt;='data summary'!D$8,$P63&lt;='data summary'!D$8),'data summary'!D$8,"")</f>
      </c>
      <c r="T63" s="1">
        <f>IF(AND($Q63&gt;='data summary'!E$8,$P63&lt;='data summary'!E$8),'data summary'!E$8,"")</f>
      </c>
      <c r="U63" s="1">
        <f>IF(AND($Q63&gt;='data summary'!F$8,$P63&lt;='data summary'!F$8),'data summary'!F$8,"")</f>
      </c>
      <c r="V63" s="1">
        <f>IF(AND($Q63&gt;='data summary'!G$8,$P63&lt;='data summary'!G$8),'data summary'!G$8,"")</f>
      </c>
      <c r="W63" s="1">
        <f>IF(AND($Q63&gt;='data summary'!H$8,$P63&lt;='data summary'!H$8),'data summary'!H$8,"")</f>
      </c>
      <c r="X63" s="1">
        <f>IF(AND($Q63&gt;='data summary'!I$8,$P63&lt;='data summary'!I$8),'data summary'!I$8,"")</f>
      </c>
      <c r="Y63" s="1">
        <f>IF(AND($Q63&gt;='data summary'!J$8,$P63&lt;='data summary'!J$8),'data summary'!J$8,"")</f>
      </c>
      <c r="Z63" s="1">
        <f>IF(AND($Q63&gt;='data summary'!K$8,$P63&lt;='data summary'!K$8),'data summary'!K$8,"")</f>
      </c>
      <c r="AA63" s="1">
        <f>IF(AND($Q63&gt;='data summary'!L$8,$P63&lt;='data summary'!L$8),'data summary'!L$8,"")</f>
      </c>
      <c r="AB63" s="1">
        <f>IF(AND($Q63&gt;='data summary'!M$8,$P63&lt;='data summary'!M$8),'data summary'!M$8,"")</f>
      </c>
      <c r="AC63" s="1">
        <f>IF(AND($Q63&gt;='data summary'!N$8,$P63&lt;='data summary'!N$8),'data summary'!N$8,"")</f>
      </c>
      <c r="AD63" s="26"/>
      <c r="AE63" s="26"/>
    </row>
    <row r="64" spans="1:31" ht="15">
      <c r="A64" s="26"/>
      <c r="B64" s="2"/>
      <c r="C64" s="2"/>
      <c r="D64" s="3"/>
      <c r="E64" s="16"/>
      <c r="F64" s="16"/>
      <c r="G64" s="16"/>
      <c r="H64" s="16"/>
      <c r="I64" s="16"/>
      <c r="J64" s="3"/>
      <c r="K64" s="2"/>
      <c r="L64" s="7"/>
      <c r="M64" s="11"/>
      <c r="N64" s="25">
        <f ca="1" t="shared" si="0"/>
      </c>
      <c r="O64" s="25">
        <f ca="1" t="shared" si="1"/>
      </c>
      <c r="P64" s="1">
        <f t="shared" si="2"/>
      </c>
      <c r="Q64" s="1">
        <f ca="1" t="shared" si="3"/>
      </c>
      <c r="R64" s="1">
        <f t="shared" si="4"/>
      </c>
      <c r="S64" s="1">
        <f>IF(AND($Q64&gt;='data summary'!D$8,$P64&lt;='data summary'!D$8),'data summary'!D$8,"")</f>
      </c>
      <c r="T64" s="1">
        <f>IF(AND($Q64&gt;='data summary'!E$8,$P64&lt;='data summary'!E$8),'data summary'!E$8,"")</f>
      </c>
      <c r="U64" s="1">
        <f>IF(AND($Q64&gt;='data summary'!F$8,$P64&lt;='data summary'!F$8),'data summary'!F$8,"")</f>
      </c>
      <c r="V64" s="1">
        <f>IF(AND($Q64&gt;='data summary'!G$8,$P64&lt;='data summary'!G$8),'data summary'!G$8,"")</f>
      </c>
      <c r="W64" s="1">
        <f>IF(AND($Q64&gt;='data summary'!H$8,$P64&lt;='data summary'!H$8),'data summary'!H$8,"")</f>
      </c>
      <c r="X64" s="1">
        <f>IF(AND($Q64&gt;='data summary'!I$8,$P64&lt;='data summary'!I$8),'data summary'!I$8,"")</f>
      </c>
      <c r="Y64" s="1">
        <f>IF(AND($Q64&gt;='data summary'!J$8,$P64&lt;='data summary'!J$8),'data summary'!J$8,"")</f>
      </c>
      <c r="Z64" s="1">
        <f>IF(AND($Q64&gt;='data summary'!K$8,$P64&lt;='data summary'!K$8),'data summary'!K$8,"")</f>
      </c>
      <c r="AA64" s="1">
        <f>IF(AND($Q64&gt;='data summary'!L$8,$P64&lt;='data summary'!L$8),'data summary'!L$8,"")</f>
      </c>
      <c r="AB64" s="1">
        <f>IF(AND($Q64&gt;='data summary'!M$8,$P64&lt;='data summary'!M$8),'data summary'!M$8,"")</f>
      </c>
      <c r="AC64" s="1">
        <f>IF(AND($Q64&gt;='data summary'!N$8,$P64&lt;='data summary'!N$8),'data summary'!N$8,"")</f>
      </c>
      <c r="AD64" s="26"/>
      <c r="AE64" s="26"/>
    </row>
    <row r="65" spans="1:31" ht="15">
      <c r="A65" s="26"/>
      <c r="B65" s="2"/>
      <c r="C65" s="2"/>
      <c r="D65" s="6"/>
      <c r="E65" s="16"/>
      <c r="F65" s="18"/>
      <c r="G65" s="18"/>
      <c r="H65" s="18"/>
      <c r="I65" s="18"/>
      <c r="J65" s="3"/>
      <c r="K65" s="2"/>
      <c r="L65" s="7"/>
      <c r="M65" s="11"/>
      <c r="N65" s="25">
        <f ca="1" t="shared" si="0"/>
      </c>
      <c r="O65" s="25">
        <f ca="1" t="shared" si="1"/>
      </c>
      <c r="P65" s="1">
        <f t="shared" si="2"/>
      </c>
      <c r="Q65" s="1">
        <f ca="1" t="shared" si="3"/>
      </c>
      <c r="R65" s="1">
        <f t="shared" si="4"/>
      </c>
      <c r="S65" s="1">
        <f>IF(AND($Q65&gt;='data summary'!D$8,$P65&lt;='data summary'!D$8),'data summary'!D$8,"")</f>
      </c>
      <c r="T65" s="1">
        <f>IF(AND($Q65&gt;='data summary'!E$8,$P65&lt;='data summary'!E$8),'data summary'!E$8,"")</f>
      </c>
      <c r="U65" s="1">
        <f>IF(AND($Q65&gt;='data summary'!F$8,$P65&lt;='data summary'!F$8),'data summary'!F$8,"")</f>
      </c>
      <c r="V65" s="1">
        <f>IF(AND($Q65&gt;='data summary'!G$8,$P65&lt;='data summary'!G$8),'data summary'!G$8,"")</f>
      </c>
      <c r="W65" s="1">
        <f>IF(AND($Q65&gt;='data summary'!H$8,$P65&lt;='data summary'!H$8),'data summary'!H$8,"")</f>
      </c>
      <c r="X65" s="1">
        <f>IF(AND($Q65&gt;='data summary'!I$8,$P65&lt;='data summary'!I$8),'data summary'!I$8,"")</f>
      </c>
      <c r="Y65" s="1">
        <f>IF(AND($Q65&gt;='data summary'!J$8,$P65&lt;='data summary'!J$8),'data summary'!J$8,"")</f>
      </c>
      <c r="Z65" s="1">
        <f>IF(AND($Q65&gt;='data summary'!K$8,$P65&lt;='data summary'!K$8),'data summary'!K$8,"")</f>
      </c>
      <c r="AA65" s="1">
        <f>IF(AND($Q65&gt;='data summary'!L$8,$P65&lt;='data summary'!L$8),'data summary'!L$8,"")</f>
      </c>
      <c r="AB65" s="1">
        <f>IF(AND($Q65&gt;='data summary'!M$8,$P65&lt;='data summary'!M$8),'data summary'!M$8,"")</f>
      </c>
      <c r="AC65" s="1">
        <f>IF(AND($Q65&gt;='data summary'!N$8,$P65&lt;='data summary'!N$8),'data summary'!N$8,"")</f>
      </c>
      <c r="AD65" s="26"/>
      <c r="AE65" s="26"/>
    </row>
    <row r="66" spans="1:31" ht="15">
      <c r="A66" s="26"/>
      <c r="B66" s="2"/>
      <c r="C66" s="2"/>
      <c r="D66" s="6"/>
      <c r="E66" s="16"/>
      <c r="F66" s="18"/>
      <c r="G66" s="18"/>
      <c r="H66" s="18"/>
      <c r="I66" s="18"/>
      <c r="J66" s="3"/>
      <c r="K66" s="2"/>
      <c r="L66" s="7"/>
      <c r="M66" s="11"/>
      <c r="N66" s="25">
        <f aca="true" ca="1" t="shared" si="5" ref="N66:N129">IF(D66="","",IF(J66="",DATEDIF(D66,TODAY(),"y")&amp;" years, "&amp;DATEDIF(D66,TODAY(),"ym")&amp;" month",DATEDIF(D66,J66,"y")&amp;" years, "&amp;DATEDIF(D66,J66,"ym")&amp;" months"))</f>
      </c>
      <c r="O66" s="25">
        <f aca="true" ca="1" t="shared" si="6" ref="O66:O129">IF(D66="","",IF(J66="",DATEDIF(D66,TODAY(),"m"),DATEDIF(D66,J66,"m")))</f>
      </c>
      <c r="P66" s="1">
        <f aca="true" t="shared" si="7" ref="P66:P129">IF(B66="","",YEAR(D66))</f>
      </c>
      <c r="Q66" s="1">
        <f aca="true" ca="1" t="shared" si="8" ref="Q66:Q129">IF(C66="","",IF(J66="",YEAR(TODAY()),YEAR(J66)))</f>
      </c>
      <c r="R66" s="1">
        <f aca="true" t="shared" si="9" ref="R66:R129">IF(J66="","",YEAR(J66))</f>
      </c>
      <c r="S66" s="1">
        <f>IF(AND($Q66&gt;='data summary'!D$8,$P66&lt;='data summary'!D$8),'data summary'!D$8,"")</f>
      </c>
      <c r="T66" s="1">
        <f>IF(AND($Q66&gt;='data summary'!E$8,$P66&lt;='data summary'!E$8),'data summary'!E$8,"")</f>
      </c>
      <c r="U66" s="1">
        <f>IF(AND($Q66&gt;='data summary'!F$8,$P66&lt;='data summary'!F$8),'data summary'!F$8,"")</f>
      </c>
      <c r="V66" s="1">
        <f>IF(AND($Q66&gt;='data summary'!G$8,$P66&lt;='data summary'!G$8),'data summary'!G$8,"")</f>
      </c>
      <c r="W66" s="1">
        <f>IF(AND($Q66&gt;='data summary'!H$8,$P66&lt;='data summary'!H$8),'data summary'!H$8,"")</f>
      </c>
      <c r="X66" s="1">
        <f>IF(AND($Q66&gt;='data summary'!I$8,$P66&lt;='data summary'!I$8),'data summary'!I$8,"")</f>
      </c>
      <c r="Y66" s="1">
        <f>IF(AND($Q66&gt;='data summary'!J$8,$P66&lt;='data summary'!J$8),'data summary'!J$8,"")</f>
      </c>
      <c r="Z66" s="1">
        <f>IF(AND($Q66&gt;='data summary'!K$8,$P66&lt;='data summary'!K$8),'data summary'!K$8,"")</f>
      </c>
      <c r="AA66" s="1">
        <f>IF(AND($Q66&gt;='data summary'!L$8,$P66&lt;='data summary'!L$8),'data summary'!L$8,"")</f>
      </c>
      <c r="AB66" s="1">
        <f>IF(AND($Q66&gt;='data summary'!M$8,$P66&lt;='data summary'!M$8),'data summary'!M$8,"")</f>
      </c>
      <c r="AC66" s="1">
        <f>IF(AND($Q66&gt;='data summary'!N$8,$P66&lt;='data summary'!N$8),'data summary'!N$8,"")</f>
      </c>
      <c r="AD66" s="26"/>
      <c r="AE66" s="26"/>
    </row>
    <row r="67" spans="1:31" ht="15">
      <c r="A67" s="26"/>
      <c r="B67" s="2"/>
      <c r="C67" s="2"/>
      <c r="D67" s="6"/>
      <c r="E67" s="16"/>
      <c r="F67" s="18"/>
      <c r="G67" s="18"/>
      <c r="H67" s="18"/>
      <c r="I67" s="18"/>
      <c r="J67" s="3"/>
      <c r="K67" s="2"/>
      <c r="L67" s="7"/>
      <c r="M67" s="11"/>
      <c r="N67" s="25">
        <f ca="1" t="shared" si="5"/>
      </c>
      <c r="O67" s="25">
        <f ca="1" t="shared" si="6"/>
      </c>
      <c r="P67" s="1">
        <f t="shared" si="7"/>
      </c>
      <c r="Q67" s="1">
        <f ca="1" t="shared" si="8"/>
      </c>
      <c r="R67" s="1">
        <f t="shared" si="9"/>
      </c>
      <c r="S67" s="1">
        <f>IF(AND($Q67&gt;='data summary'!D$8,$P67&lt;='data summary'!D$8),'data summary'!D$8,"")</f>
      </c>
      <c r="T67" s="1">
        <f>IF(AND($Q67&gt;='data summary'!E$8,$P67&lt;='data summary'!E$8),'data summary'!E$8,"")</f>
      </c>
      <c r="U67" s="1">
        <f>IF(AND($Q67&gt;='data summary'!F$8,$P67&lt;='data summary'!F$8),'data summary'!F$8,"")</f>
      </c>
      <c r="V67" s="1">
        <f>IF(AND($Q67&gt;='data summary'!G$8,$P67&lt;='data summary'!G$8),'data summary'!G$8,"")</f>
      </c>
      <c r="W67" s="1">
        <f>IF(AND($Q67&gt;='data summary'!H$8,$P67&lt;='data summary'!H$8),'data summary'!H$8,"")</f>
      </c>
      <c r="X67" s="1">
        <f>IF(AND($Q67&gt;='data summary'!I$8,$P67&lt;='data summary'!I$8),'data summary'!I$8,"")</f>
      </c>
      <c r="Y67" s="1">
        <f>IF(AND($Q67&gt;='data summary'!J$8,$P67&lt;='data summary'!J$8),'data summary'!J$8,"")</f>
      </c>
      <c r="Z67" s="1">
        <f>IF(AND($Q67&gt;='data summary'!K$8,$P67&lt;='data summary'!K$8),'data summary'!K$8,"")</f>
      </c>
      <c r="AA67" s="1">
        <f>IF(AND($Q67&gt;='data summary'!L$8,$P67&lt;='data summary'!L$8),'data summary'!L$8,"")</f>
      </c>
      <c r="AB67" s="1">
        <f>IF(AND($Q67&gt;='data summary'!M$8,$P67&lt;='data summary'!M$8),'data summary'!M$8,"")</f>
      </c>
      <c r="AC67" s="1">
        <f>IF(AND($Q67&gt;='data summary'!N$8,$P67&lt;='data summary'!N$8),'data summary'!N$8,"")</f>
      </c>
      <c r="AD67" s="26"/>
      <c r="AE67" s="26"/>
    </row>
    <row r="68" spans="1:31" ht="15">
      <c r="A68" s="26"/>
      <c r="B68" s="2"/>
      <c r="C68" s="2"/>
      <c r="D68" s="5"/>
      <c r="E68" s="8"/>
      <c r="F68" s="17"/>
      <c r="G68" s="17"/>
      <c r="H68" s="17"/>
      <c r="I68" s="17"/>
      <c r="J68" s="4"/>
      <c r="K68" s="2"/>
      <c r="L68" s="7"/>
      <c r="M68" s="11"/>
      <c r="N68" s="25">
        <f ca="1" t="shared" si="5"/>
      </c>
      <c r="O68" s="25">
        <f ca="1" t="shared" si="6"/>
      </c>
      <c r="P68" s="1">
        <f t="shared" si="7"/>
      </c>
      <c r="Q68" s="1">
        <f ca="1" t="shared" si="8"/>
      </c>
      <c r="R68" s="1">
        <f t="shared" si="9"/>
      </c>
      <c r="S68" s="1">
        <f>IF(AND($Q68&gt;='data summary'!D$8,$P68&lt;='data summary'!D$8),'data summary'!D$8,"")</f>
      </c>
      <c r="T68" s="1">
        <f>IF(AND($Q68&gt;='data summary'!E$8,$P68&lt;='data summary'!E$8),'data summary'!E$8,"")</f>
      </c>
      <c r="U68" s="1">
        <f>IF(AND($Q68&gt;='data summary'!F$8,$P68&lt;='data summary'!F$8),'data summary'!F$8,"")</f>
      </c>
      <c r="V68" s="1">
        <f>IF(AND($Q68&gt;='data summary'!G$8,$P68&lt;='data summary'!G$8),'data summary'!G$8,"")</f>
      </c>
      <c r="W68" s="1">
        <f>IF(AND($Q68&gt;='data summary'!H$8,$P68&lt;='data summary'!H$8),'data summary'!H$8,"")</f>
      </c>
      <c r="X68" s="1">
        <f>IF(AND($Q68&gt;='data summary'!I$8,$P68&lt;='data summary'!I$8),'data summary'!I$8,"")</f>
      </c>
      <c r="Y68" s="1">
        <f>IF(AND($Q68&gt;='data summary'!J$8,$P68&lt;='data summary'!J$8),'data summary'!J$8,"")</f>
      </c>
      <c r="Z68" s="1">
        <f>IF(AND($Q68&gt;='data summary'!K$8,$P68&lt;='data summary'!K$8),'data summary'!K$8,"")</f>
      </c>
      <c r="AA68" s="1">
        <f>IF(AND($Q68&gt;='data summary'!L$8,$P68&lt;='data summary'!L$8),'data summary'!L$8,"")</f>
      </c>
      <c r="AB68" s="1">
        <f>IF(AND($Q68&gt;='data summary'!M$8,$P68&lt;='data summary'!M$8),'data summary'!M$8,"")</f>
      </c>
      <c r="AC68" s="1">
        <f>IF(AND($Q68&gt;='data summary'!N$8,$P68&lt;='data summary'!N$8),'data summary'!N$8,"")</f>
      </c>
      <c r="AD68" s="26"/>
      <c r="AE68" s="26"/>
    </row>
    <row r="69" spans="1:31" ht="15">
      <c r="A69" s="26"/>
      <c r="B69" s="2"/>
      <c r="C69" s="2"/>
      <c r="D69" s="4"/>
      <c r="E69" s="8"/>
      <c r="F69" s="8"/>
      <c r="G69" s="8"/>
      <c r="H69" s="8"/>
      <c r="I69" s="8"/>
      <c r="J69" s="4"/>
      <c r="K69" s="2"/>
      <c r="L69" s="7"/>
      <c r="M69" s="11"/>
      <c r="N69" s="25">
        <f ca="1" t="shared" si="5"/>
      </c>
      <c r="O69" s="25">
        <f ca="1" t="shared" si="6"/>
      </c>
      <c r="P69" s="1">
        <f t="shared" si="7"/>
      </c>
      <c r="Q69" s="1">
        <f ca="1" t="shared" si="8"/>
      </c>
      <c r="R69" s="1">
        <f t="shared" si="9"/>
      </c>
      <c r="S69" s="1">
        <f>IF(AND($Q69&gt;='data summary'!D$8,$P69&lt;='data summary'!D$8),'data summary'!D$8,"")</f>
      </c>
      <c r="T69" s="1">
        <f>IF(AND($Q69&gt;='data summary'!E$8,$P69&lt;='data summary'!E$8),'data summary'!E$8,"")</f>
      </c>
      <c r="U69" s="1">
        <f>IF(AND($Q69&gt;='data summary'!F$8,$P69&lt;='data summary'!F$8),'data summary'!F$8,"")</f>
      </c>
      <c r="V69" s="1">
        <f>IF(AND($Q69&gt;='data summary'!G$8,$P69&lt;='data summary'!G$8),'data summary'!G$8,"")</f>
      </c>
      <c r="W69" s="1">
        <f>IF(AND($Q69&gt;='data summary'!H$8,$P69&lt;='data summary'!H$8),'data summary'!H$8,"")</f>
      </c>
      <c r="X69" s="1">
        <f>IF(AND($Q69&gt;='data summary'!I$8,$P69&lt;='data summary'!I$8),'data summary'!I$8,"")</f>
      </c>
      <c r="Y69" s="1">
        <f>IF(AND($Q69&gt;='data summary'!J$8,$P69&lt;='data summary'!J$8),'data summary'!J$8,"")</f>
      </c>
      <c r="Z69" s="1">
        <f>IF(AND($Q69&gt;='data summary'!K$8,$P69&lt;='data summary'!K$8),'data summary'!K$8,"")</f>
      </c>
      <c r="AA69" s="1">
        <f>IF(AND($Q69&gt;='data summary'!L$8,$P69&lt;='data summary'!L$8),'data summary'!L$8,"")</f>
      </c>
      <c r="AB69" s="1">
        <f>IF(AND($Q69&gt;='data summary'!M$8,$P69&lt;='data summary'!M$8),'data summary'!M$8,"")</f>
      </c>
      <c r="AC69" s="1">
        <f>IF(AND($Q69&gt;='data summary'!N$8,$P69&lt;='data summary'!N$8),'data summary'!N$8,"")</f>
      </c>
      <c r="AD69" s="26"/>
      <c r="AE69" s="26"/>
    </row>
    <row r="70" spans="1:31" ht="15">
      <c r="A70" s="26"/>
      <c r="B70" s="2"/>
      <c r="C70" s="2"/>
      <c r="D70" s="5"/>
      <c r="E70" s="8"/>
      <c r="F70" s="17"/>
      <c r="G70" s="17"/>
      <c r="H70" s="17"/>
      <c r="I70" s="17"/>
      <c r="J70" s="4"/>
      <c r="K70" s="2"/>
      <c r="L70" s="7"/>
      <c r="M70" s="11"/>
      <c r="N70" s="25">
        <f ca="1" t="shared" si="5"/>
      </c>
      <c r="O70" s="25">
        <f ca="1" t="shared" si="6"/>
      </c>
      <c r="P70" s="1">
        <f t="shared" si="7"/>
      </c>
      <c r="Q70" s="1">
        <f ca="1" t="shared" si="8"/>
      </c>
      <c r="R70" s="1">
        <f t="shared" si="9"/>
      </c>
      <c r="S70" s="1">
        <f>IF(AND($Q70&gt;='data summary'!D$8,$P70&lt;='data summary'!D$8),'data summary'!D$8,"")</f>
      </c>
      <c r="T70" s="1">
        <f>IF(AND($Q70&gt;='data summary'!E$8,$P70&lt;='data summary'!E$8),'data summary'!E$8,"")</f>
      </c>
      <c r="U70" s="1">
        <f>IF(AND($Q70&gt;='data summary'!F$8,$P70&lt;='data summary'!F$8),'data summary'!F$8,"")</f>
      </c>
      <c r="V70" s="1">
        <f>IF(AND($Q70&gt;='data summary'!G$8,$P70&lt;='data summary'!G$8),'data summary'!G$8,"")</f>
      </c>
      <c r="W70" s="1">
        <f>IF(AND($Q70&gt;='data summary'!H$8,$P70&lt;='data summary'!H$8),'data summary'!H$8,"")</f>
      </c>
      <c r="X70" s="1">
        <f>IF(AND($Q70&gt;='data summary'!I$8,$P70&lt;='data summary'!I$8),'data summary'!I$8,"")</f>
      </c>
      <c r="Y70" s="1">
        <f>IF(AND($Q70&gt;='data summary'!J$8,$P70&lt;='data summary'!J$8),'data summary'!J$8,"")</f>
      </c>
      <c r="Z70" s="1">
        <f>IF(AND($Q70&gt;='data summary'!K$8,$P70&lt;='data summary'!K$8),'data summary'!K$8,"")</f>
      </c>
      <c r="AA70" s="1">
        <f>IF(AND($Q70&gt;='data summary'!L$8,$P70&lt;='data summary'!L$8),'data summary'!L$8,"")</f>
      </c>
      <c r="AB70" s="1">
        <f>IF(AND($Q70&gt;='data summary'!M$8,$P70&lt;='data summary'!M$8),'data summary'!M$8,"")</f>
      </c>
      <c r="AC70" s="1">
        <f>IF(AND($Q70&gt;='data summary'!N$8,$P70&lt;='data summary'!N$8),'data summary'!N$8,"")</f>
      </c>
      <c r="AD70" s="26"/>
      <c r="AE70" s="26"/>
    </row>
    <row r="71" spans="1:31" ht="15">
      <c r="A71" s="26"/>
      <c r="B71" s="2"/>
      <c r="C71" s="2"/>
      <c r="D71" s="5"/>
      <c r="E71" s="8"/>
      <c r="F71" s="17"/>
      <c r="G71" s="17"/>
      <c r="H71" s="17"/>
      <c r="I71" s="17"/>
      <c r="J71" s="4"/>
      <c r="K71" s="2"/>
      <c r="L71" s="7"/>
      <c r="M71" s="11"/>
      <c r="N71" s="25">
        <f ca="1" t="shared" si="5"/>
      </c>
      <c r="O71" s="25">
        <f ca="1" t="shared" si="6"/>
      </c>
      <c r="P71" s="1">
        <f t="shared" si="7"/>
      </c>
      <c r="Q71" s="1">
        <f ca="1" t="shared" si="8"/>
      </c>
      <c r="R71" s="1">
        <f t="shared" si="9"/>
      </c>
      <c r="S71" s="1">
        <f>IF(AND($Q71&gt;='data summary'!D$8,$P71&lt;='data summary'!D$8),'data summary'!D$8,"")</f>
      </c>
      <c r="T71" s="1">
        <f>IF(AND($Q71&gt;='data summary'!E$8,$P71&lt;='data summary'!E$8),'data summary'!E$8,"")</f>
      </c>
      <c r="U71" s="1">
        <f>IF(AND($Q71&gt;='data summary'!F$8,$P71&lt;='data summary'!F$8),'data summary'!F$8,"")</f>
      </c>
      <c r="V71" s="1">
        <f>IF(AND($Q71&gt;='data summary'!G$8,$P71&lt;='data summary'!G$8),'data summary'!G$8,"")</f>
      </c>
      <c r="W71" s="1">
        <f>IF(AND($Q71&gt;='data summary'!H$8,$P71&lt;='data summary'!H$8),'data summary'!H$8,"")</f>
      </c>
      <c r="X71" s="1">
        <f>IF(AND($Q71&gt;='data summary'!I$8,$P71&lt;='data summary'!I$8),'data summary'!I$8,"")</f>
      </c>
      <c r="Y71" s="1">
        <f>IF(AND($Q71&gt;='data summary'!J$8,$P71&lt;='data summary'!J$8),'data summary'!J$8,"")</f>
      </c>
      <c r="Z71" s="1">
        <f>IF(AND($Q71&gt;='data summary'!K$8,$P71&lt;='data summary'!K$8),'data summary'!K$8,"")</f>
      </c>
      <c r="AA71" s="1">
        <f>IF(AND($Q71&gt;='data summary'!L$8,$P71&lt;='data summary'!L$8),'data summary'!L$8,"")</f>
      </c>
      <c r="AB71" s="1">
        <f>IF(AND($Q71&gt;='data summary'!M$8,$P71&lt;='data summary'!M$8),'data summary'!M$8,"")</f>
      </c>
      <c r="AC71" s="1">
        <f>IF(AND($Q71&gt;='data summary'!N$8,$P71&lt;='data summary'!N$8),'data summary'!N$8,"")</f>
      </c>
      <c r="AD71" s="26"/>
      <c r="AE71" s="26"/>
    </row>
    <row r="72" spans="1:31" ht="15">
      <c r="A72" s="26"/>
      <c r="B72" s="2"/>
      <c r="C72" s="2"/>
      <c r="D72" s="4"/>
      <c r="E72" s="16"/>
      <c r="F72" s="8"/>
      <c r="G72" s="8"/>
      <c r="H72" s="8"/>
      <c r="I72" s="8"/>
      <c r="J72" s="4"/>
      <c r="K72" s="2"/>
      <c r="L72" s="7"/>
      <c r="M72" s="11"/>
      <c r="N72" s="25">
        <f ca="1" t="shared" si="5"/>
      </c>
      <c r="O72" s="25">
        <f ca="1" t="shared" si="6"/>
      </c>
      <c r="P72" s="1">
        <f t="shared" si="7"/>
      </c>
      <c r="Q72" s="1">
        <f ca="1" t="shared" si="8"/>
      </c>
      <c r="R72" s="1">
        <f t="shared" si="9"/>
      </c>
      <c r="S72" s="1">
        <f>IF(AND($Q72&gt;='data summary'!D$8,$P72&lt;='data summary'!D$8),'data summary'!D$8,"")</f>
      </c>
      <c r="T72" s="1">
        <f>IF(AND($Q72&gt;='data summary'!E$8,$P72&lt;='data summary'!E$8),'data summary'!E$8,"")</f>
      </c>
      <c r="U72" s="1">
        <f>IF(AND($Q72&gt;='data summary'!F$8,$P72&lt;='data summary'!F$8),'data summary'!F$8,"")</f>
      </c>
      <c r="V72" s="1">
        <f>IF(AND($Q72&gt;='data summary'!G$8,$P72&lt;='data summary'!G$8),'data summary'!G$8,"")</f>
      </c>
      <c r="W72" s="1">
        <f>IF(AND($Q72&gt;='data summary'!H$8,$P72&lt;='data summary'!H$8),'data summary'!H$8,"")</f>
      </c>
      <c r="X72" s="1">
        <f>IF(AND($Q72&gt;='data summary'!I$8,$P72&lt;='data summary'!I$8),'data summary'!I$8,"")</f>
      </c>
      <c r="Y72" s="1">
        <f>IF(AND($Q72&gt;='data summary'!J$8,$P72&lt;='data summary'!J$8),'data summary'!J$8,"")</f>
      </c>
      <c r="Z72" s="1">
        <f>IF(AND($Q72&gt;='data summary'!K$8,$P72&lt;='data summary'!K$8),'data summary'!K$8,"")</f>
      </c>
      <c r="AA72" s="1">
        <f>IF(AND($Q72&gt;='data summary'!L$8,$P72&lt;='data summary'!L$8),'data summary'!L$8,"")</f>
      </c>
      <c r="AB72" s="1">
        <f>IF(AND($Q72&gt;='data summary'!M$8,$P72&lt;='data summary'!M$8),'data summary'!M$8,"")</f>
      </c>
      <c r="AC72" s="1">
        <f>IF(AND($Q72&gt;='data summary'!N$8,$P72&lt;='data summary'!N$8),'data summary'!N$8,"")</f>
      </c>
      <c r="AD72" s="26"/>
      <c r="AE72" s="26"/>
    </row>
    <row r="73" spans="1:31" ht="15">
      <c r="A73" s="26"/>
      <c r="B73" s="2"/>
      <c r="C73" s="2"/>
      <c r="D73" s="5"/>
      <c r="E73" s="8"/>
      <c r="F73" s="17"/>
      <c r="G73" s="17"/>
      <c r="H73" s="17"/>
      <c r="I73" s="17"/>
      <c r="J73" s="3"/>
      <c r="K73" s="2"/>
      <c r="L73" s="7"/>
      <c r="M73" s="11"/>
      <c r="N73" s="25">
        <f ca="1" t="shared" si="5"/>
      </c>
      <c r="O73" s="25">
        <f ca="1" t="shared" si="6"/>
      </c>
      <c r="P73" s="1">
        <f t="shared" si="7"/>
      </c>
      <c r="Q73" s="1">
        <f ca="1" t="shared" si="8"/>
      </c>
      <c r="R73" s="1">
        <f t="shared" si="9"/>
      </c>
      <c r="S73" s="1">
        <f>IF(AND($Q73&gt;='data summary'!D$8,$P73&lt;='data summary'!D$8),'data summary'!D$8,"")</f>
      </c>
      <c r="T73" s="1">
        <f>IF(AND($Q73&gt;='data summary'!E$8,$P73&lt;='data summary'!E$8),'data summary'!E$8,"")</f>
      </c>
      <c r="U73" s="1">
        <f>IF(AND($Q73&gt;='data summary'!F$8,$P73&lt;='data summary'!F$8),'data summary'!F$8,"")</f>
      </c>
      <c r="V73" s="1">
        <f>IF(AND($Q73&gt;='data summary'!G$8,$P73&lt;='data summary'!G$8),'data summary'!G$8,"")</f>
      </c>
      <c r="W73" s="1">
        <f>IF(AND($Q73&gt;='data summary'!H$8,$P73&lt;='data summary'!H$8),'data summary'!H$8,"")</f>
      </c>
      <c r="X73" s="1">
        <f>IF(AND($Q73&gt;='data summary'!I$8,$P73&lt;='data summary'!I$8),'data summary'!I$8,"")</f>
      </c>
      <c r="Y73" s="1">
        <f>IF(AND($Q73&gt;='data summary'!J$8,$P73&lt;='data summary'!J$8),'data summary'!J$8,"")</f>
      </c>
      <c r="Z73" s="1">
        <f>IF(AND($Q73&gt;='data summary'!K$8,$P73&lt;='data summary'!K$8),'data summary'!K$8,"")</f>
      </c>
      <c r="AA73" s="1">
        <f>IF(AND($Q73&gt;='data summary'!L$8,$P73&lt;='data summary'!L$8),'data summary'!L$8,"")</f>
      </c>
      <c r="AB73" s="1">
        <f>IF(AND($Q73&gt;='data summary'!M$8,$P73&lt;='data summary'!M$8),'data summary'!M$8,"")</f>
      </c>
      <c r="AC73" s="1">
        <f>IF(AND($Q73&gt;='data summary'!N$8,$P73&lt;='data summary'!N$8),'data summary'!N$8,"")</f>
      </c>
      <c r="AD73" s="26"/>
      <c r="AE73" s="26"/>
    </row>
    <row r="74" spans="1:31" ht="15">
      <c r="A74" s="26"/>
      <c r="B74" s="2"/>
      <c r="C74" s="2"/>
      <c r="D74" s="4"/>
      <c r="E74" s="8"/>
      <c r="F74" s="8"/>
      <c r="G74" s="8"/>
      <c r="H74" s="8"/>
      <c r="I74" s="8"/>
      <c r="J74" s="4"/>
      <c r="K74" s="2"/>
      <c r="L74" s="7"/>
      <c r="M74" s="11"/>
      <c r="N74" s="25">
        <f ca="1" t="shared" si="5"/>
      </c>
      <c r="O74" s="25">
        <f ca="1" t="shared" si="6"/>
      </c>
      <c r="P74" s="1">
        <f t="shared" si="7"/>
      </c>
      <c r="Q74" s="1">
        <f ca="1" t="shared" si="8"/>
      </c>
      <c r="R74" s="1">
        <f t="shared" si="9"/>
      </c>
      <c r="S74" s="1">
        <f>IF(AND($Q74&gt;='data summary'!D$8,$P74&lt;='data summary'!D$8),'data summary'!D$8,"")</f>
      </c>
      <c r="T74" s="1">
        <f>IF(AND($Q74&gt;='data summary'!E$8,$P74&lt;='data summary'!E$8),'data summary'!E$8,"")</f>
      </c>
      <c r="U74" s="1">
        <f>IF(AND($Q74&gt;='data summary'!F$8,$P74&lt;='data summary'!F$8),'data summary'!F$8,"")</f>
      </c>
      <c r="V74" s="1">
        <f>IF(AND($Q74&gt;='data summary'!G$8,$P74&lt;='data summary'!G$8),'data summary'!G$8,"")</f>
      </c>
      <c r="W74" s="1">
        <f>IF(AND($Q74&gt;='data summary'!H$8,$P74&lt;='data summary'!H$8),'data summary'!H$8,"")</f>
      </c>
      <c r="X74" s="1">
        <f>IF(AND($Q74&gt;='data summary'!I$8,$P74&lt;='data summary'!I$8),'data summary'!I$8,"")</f>
      </c>
      <c r="Y74" s="1">
        <f>IF(AND($Q74&gt;='data summary'!J$8,$P74&lt;='data summary'!J$8),'data summary'!J$8,"")</f>
      </c>
      <c r="Z74" s="1">
        <f>IF(AND($Q74&gt;='data summary'!K$8,$P74&lt;='data summary'!K$8),'data summary'!K$8,"")</f>
      </c>
      <c r="AA74" s="1">
        <f>IF(AND($Q74&gt;='data summary'!L$8,$P74&lt;='data summary'!L$8),'data summary'!L$8,"")</f>
      </c>
      <c r="AB74" s="1">
        <f>IF(AND($Q74&gt;='data summary'!M$8,$P74&lt;='data summary'!M$8),'data summary'!M$8,"")</f>
      </c>
      <c r="AC74" s="1">
        <f>IF(AND($Q74&gt;='data summary'!N$8,$P74&lt;='data summary'!N$8),'data summary'!N$8,"")</f>
      </c>
      <c r="AD74" s="26"/>
      <c r="AE74" s="26"/>
    </row>
    <row r="75" spans="1:31" ht="15">
      <c r="A75" s="26"/>
      <c r="B75" s="2"/>
      <c r="C75" s="2"/>
      <c r="D75" s="5"/>
      <c r="E75" s="16"/>
      <c r="F75" s="17"/>
      <c r="G75" s="17"/>
      <c r="H75" s="17"/>
      <c r="I75" s="17"/>
      <c r="J75" s="4"/>
      <c r="K75" s="2"/>
      <c r="L75" s="7"/>
      <c r="M75" s="11"/>
      <c r="N75" s="25">
        <f ca="1" t="shared" si="5"/>
      </c>
      <c r="O75" s="25">
        <f ca="1" t="shared" si="6"/>
      </c>
      <c r="P75" s="1">
        <f t="shared" si="7"/>
      </c>
      <c r="Q75" s="1">
        <f ca="1" t="shared" si="8"/>
      </c>
      <c r="R75" s="1">
        <f t="shared" si="9"/>
      </c>
      <c r="S75" s="1">
        <f>IF(AND($Q75&gt;='data summary'!D$8,$P75&lt;='data summary'!D$8),'data summary'!D$8,"")</f>
      </c>
      <c r="T75" s="1">
        <f>IF(AND($Q75&gt;='data summary'!E$8,$P75&lt;='data summary'!E$8),'data summary'!E$8,"")</f>
      </c>
      <c r="U75" s="1">
        <f>IF(AND($Q75&gt;='data summary'!F$8,$P75&lt;='data summary'!F$8),'data summary'!F$8,"")</f>
      </c>
      <c r="V75" s="1">
        <f>IF(AND($Q75&gt;='data summary'!G$8,$P75&lt;='data summary'!G$8),'data summary'!G$8,"")</f>
      </c>
      <c r="W75" s="1">
        <f>IF(AND($Q75&gt;='data summary'!H$8,$P75&lt;='data summary'!H$8),'data summary'!H$8,"")</f>
      </c>
      <c r="X75" s="1">
        <f>IF(AND($Q75&gt;='data summary'!I$8,$P75&lt;='data summary'!I$8),'data summary'!I$8,"")</f>
      </c>
      <c r="Y75" s="1">
        <f>IF(AND($Q75&gt;='data summary'!J$8,$P75&lt;='data summary'!J$8),'data summary'!J$8,"")</f>
      </c>
      <c r="Z75" s="1">
        <f>IF(AND($Q75&gt;='data summary'!K$8,$P75&lt;='data summary'!K$8),'data summary'!K$8,"")</f>
      </c>
      <c r="AA75" s="1">
        <f>IF(AND($Q75&gt;='data summary'!L$8,$P75&lt;='data summary'!L$8),'data summary'!L$8,"")</f>
      </c>
      <c r="AB75" s="1">
        <f>IF(AND($Q75&gt;='data summary'!M$8,$P75&lt;='data summary'!M$8),'data summary'!M$8,"")</f>
      </c>
      <c r="AC75" s="1">
        <f>IF(AND($Q75&gt;='data summary'!N$8,$P75&lt;='data summary'!N$8),'data summary'!N$8,"")</f>
      </c>
      <c r="AD75" s="26"/>
      <c r="AE75" s="26"/>
    </row>
    <row r="76" spans="1:31" ht="15">
      <c r="A76" s="26"/>
      <c r="B76" s="2"/>
      <c r="C76" s="2"/>
      <c r="D76" s="6"/>
      <c r="E76" s="8"/>
      <c r="F76" s="18"/>
      <c r="G76" s="18"/>
      <c r="H76" s="18"/>
      <c r="I76" s="18"/>
      <c r="J76" s="3"/>
      <c r="K76" s="2"/>
      <c r="L76" s="7"/>
      <c r="M76" s="11"/>
      <c r="N76" s="25">
        <f ca="1" t="shared" si="5"/>
      </c>
      <c r="O76" s="25">
        <f ca="1" t="shared" si="6"/>
      </c>
      <c r="P76" s="1">
        <f t="shared" si="7"/>
      </c>
      <c r="Q76" s="1">
        <f ca="1" t="shared" si="8"/>
      </c>
      <c r="R76" s="1">
        <f t="shared" si="9"/>
      </c>
      <c r="S76" s="1">
        <f>IF(AND($Q76&gt;='data summary'!D$8,$P76&lt;='data summary'!D$8),'data summary'!D$8,"")</f>
      </c>
      <c r="T76" s="1">
        <f>IF(AND($Q76&gt;='data summary'!E$8,$P76&lt;='data summary'!E$8),'data summary'!E$8,"")</f>
      </c>
      <c r="U76" s="1">
        <f>IF(AND($Q76&gt;='data summary'!F$8,$P76&lt;='data summary'!F$8),'data summary'!F$8,"")</f>
      </c>
      <c r="V76" s="1">
        <f>IF(AND($Q76&gt;='data summary'!G$8,$P76&lt;='data summary'!G$8),'data summary'!G$8,"")</f>
      </c>
      <c r="W76" s="1">
        <f>IF(AND($Q76&gt;='data summary'!H$8,$P76&lt;='data summary'!H$8),'data summary'!H$8,"")</f>
      </c>
      <c r="X76" s="1">
        <f>IF(AND($Q76&gt;='data summary'!I$8,$P76&lt;='data summary'!I$8),'data summary'!I$8,"")</f>
      </c>
      <c r="Y76" s="1">
        <f>IF(AND($Q76&gt;='data summary'!J$8,$P76&lt;='data summary'!J$8),'data summary'!J$8,"")</f>
      </c>
      <c r="Z76" s="1">
        <f>IF(AND($Q76&gt;='data summary'!K$8,$P76&lt;='data summary'!K$8),'data summary'!K$8,"")</f>
      </c>
      <c r="AA76" s="1">
        <f>IF(AND($Q76&gt;='data summary'!L$8,$P76&lt;='data summary'!L$8),'data summary'!L$8,"")</f>
      </c>
      <c r="AB76" s="1">
        <f>IF(AND($Q76&gt;='data summary'!M$8,$P76&lt;='data summary'!M$8),'data summary'!M$8,"")</f>
      </c>
      <c r="AC76" s="1">
        <f>IF(AND($Q76&gt;='data summary'!N$8,$P76&lt;='data summary'!N$8),'data summary'!N$8,"")</f>
      </c>
      <c r="AD76" s="26"/>
      <c r="AE76" s="26"/>
    </row>
    <row r="77" spans="1:31" ht="15">
      <c r="A77" s="26"/>
      <c r="B77" s="2"/>
      <c r="C77" s="2"/>
      <c r="D77" s="5"/>
      <c r="E77" s="8"/>
      <c r="F77" s="17"/>
      <c r="G77" s="17"/>
      <c r="H77" s="17"/>
      <c r="I77" s="17"/>
      <c r="J77" s="4"/>
      <c r="K77" s="2"/>
      <c r="L77" s="7"/>
      <c r="M77" s="11"/>
      <c r="N77" s="25">
        <f ca="1" t="shared" si="5"/>
      </c>
      <c r="O77" s="25">
        <f ca="1" t="shared" si="6"/>
      </c>
      <c r="P77" s="1">
        <f t="shared" si="7"/>
      </c>
      <c r="Q77" s="1">
        <f ca="1" t="shared" si="8"/>
      </c>
      <c r="R77" s="1">
        <f t="shared" si="9"/>
      </c>
      <c r="S77" s="1">
        <f>IF(AND($Q77&gt;='data summary'!D$8,$P77&lt;='data summary'!D$8),'data summary'!D$8,"")</f>
      </c>
      <c r="T77" s="1">
        <f>IF(AND($Q77&gt;='data summary'!E$8,$P77&lt;='data summary'!E$8),'data summary'!E$8,"")</f>
      </c>
      <c r="U77" s="1">
        <f>IF(AND($Q77&gt;='data summary'!F$8,$P77&lt;='data summary'!F$8),'data summary'!F$8,"")</f>
      </c>
      <c r="V77" s="1">
        <f>IF(AND($Q77&gt;='data summary'!G$8,$P77&lt;='data summary'!G$8),'data summary'!G$8,"")</f>
      </c>
      <c r="W77" s="1">
        <f>IF(AND($Q77&gt;='data summary'!H$8,$P77&lt;='data summary'!H$8),'data summary'!H$8,"")</f>
      </c>
      <c r="X77" s="1">
        <f>IF(AND($Q77&gt;='data summary'!I$8,$P77&lt;='data summary'!I$8),'data summary'!I$8,"")</f>
      </c>
      <c r="Y77" s="1">
        <f>IF(AND($Q77&gt;='data summary'!J$8,$P77&lt;='data summary'!J$8),'data summary'!J$8,"")</f>
      </c>
      <c r="Z77" s="1">
        <f>IF(AND($Q77&gt;='data summary'!K$8,$P77&lt;='data summary'!K$8),'data summary'!K$8,"")</f>
      </c>
      <c r="AA77" s="1">
        <f>IF(AND($Q77&gt;='data summary'!L$8,$P77&lt;='data summary'!L$8),'data summary'!L$8,"")</f>
      </c>
      <c r="AB77" s="1">
        <f>IF(AND($Q77&gt;='data summary'!M$8,$P77&lt;='data summary'!M$8),'data summary'!M$8,"")</f>
      </c>
      <c r="AC77" s="1">
        <f>IF(AND($Q77&gt;='data summary'!N$8,$P77&lt;='data summary'!N$8),'data summary'!N$8,"")</f>
      </c>
      <c r="AD77" s="26"/>
      <c r="AE77" s="26"/>
    </row>
    <row r="78" spans="1:31" ht="15">
      <c r="A78" s="26"/>
      <c r="B78" s="2"/>
      <c r="C78" s="2"/>
      <c r="D78" s="6"/>
      <c r="E78" s="8"/>
      <c r="F78" s="18"/>
      <c r="G78" s="18"/>
      <c r="H78" s="18"/>
      <c r="I78" s="18"/>
      <c r="J78" s="3"/>
      <c r="K78" s="2"/>
      <c r="L78" s="7"/>
      <c r="M78" s="11"/>
      <c r="N78" s="25">
        <f ca="1" t="shared" si="5"/>
      </c>
      <c r="O78" s="25">
        <f ca="1" t="shared" si="6"/>
      </c>
      <c r="P78" s="1">
        <f t="shared" si="7"/>
      </c>
      <c r="Q78" s="1">
        <f ca="1" t="shared" si="8"/>
      </c>
      <c r="R78" s="1">
        <f t="shared" si="9"/>
      </c>
      <c r="S78" s="1">
        <f>IF(AND($Q78&gt;='data summary'!D$8,$P78&lt;='data summary'!D$8),'data summary'!D$8,"")</f>
      </c>
      <c r="T78" s="1">
        <f>IF(AND($Q78&gt;='data summary'!E$8,$P78&lt;='data summary'!E$8),'data summary'!E$8,"")</f>
      </c>
      <c r="U78" s="1">
        <f>IF(AND($Q78&gt;='data summary'!F$8,$P78&lt;='data summary'!F$8),'data summary'!F$8,"")</f>
      </c>
      <c r="V78" s="1">
        <f>IF(AND($Q78&gt;='data summary'!G$8,$P78&lt;='data summary'!G$8),'data summary'!G$8,"")</f>
      </c>
      <c r="W78" s="1">
        <f>IF(AND($Q78&gt;='data summary'!H$8,$P78&lt;='data summary'!H$8),'data summary'!H$8,"")</f>
      </c>
      <c r="X78" s="1">
        <f>IF(AND($Q78&gt;='data summary'!I$8,$P78&lt;='data summary'!I$8),'data summary'!I$8,"")</f>
      </c>
      <c r="Y78" s="1">
        <f>IF(AND($Q78&gt;='data summary'!J$8,$P78&lt;='data summary'!J$8),'data summary'!J$8,"")</f>
      </c>
      <c r="Z78" s="1">
        <f>IF(AND($Q78&gt;='data summary'!K$8,$P78&lt;='data summary'!K$8),'data summary'!K$8,"")</f>
      </c>
      <c r="AA78" s="1">
        <f>IF(AND($Q78&gt;='data summary'!L$8,$P78&lt;='data summary'!L$8),'data summary'!L$8,"")</f>
      </c>
      <c r="AB78" s="1">
        <f>IF(AND($Q78&gt;='data summary'!M$8,$P78&lt;='data summary'!M$8),'data summary'!M$8,"")</f>
      </c>
      <c r="AC78" s="1">
        <f>IF(AND($Q78&gt;='data summary'!N$8,$P78&lt;='data summary'!N$8),'data summary'!N$8,"")</f>
      </c>
      <c r="AD78" s="26"/>
      <c r="AE78" s="26"/>
    </row>
    <row r="79" spans="1:31" ht="15">
      <c r="A79" s="26"/>
      <c r="B79" s="2"/>
      <c r="C79" s="2"/>
      <c r="D79" s="6"/>
      <c r="E79" s="16"/>
      <c r="F79" s="18"/>
      <c r="G79" s="18"/>
      <c r="H79" s="18"/>
      <c r="I79" s="18"/>
      <c r="J79" s="3"/>
      <c r="K79" s="2"/>
      <c r="L79" s="7"/>
      <c r="M79" s="11"/>
      <c r="N79" s="25">
        <f ca="1" t="shared" si="5"/>
      </c>
      <c r="O79" s="25">
        <f ca="1" t="shared" si="6"/>
      </c>
      <c r="P79" s="1">
        <f t="shared" si="7"/>
      </c>
      <c r="Q79" s="1">
        <f ca="1" t="shared" si="8"/>
      </c>
      <c r="R79" s="1">
        <f t="shared" si="9"/>
      </c>
      <c r="S79" s="1">
        <f>IF(AND($Q79&gt;='data summary'!D$8,$P79&lt;='data summary'!D$8),'data summary'!D$8,"")</f>
      </c>
      <c r="T79" s="1">
        <f>IF(AND($Q79&gt;='data summary'!E$8,$P79&lt;='data summary'!E$8),'data summary'!E$8,"")</f>
      </c>
      <c r="U79" s="1">
        <f>IF(AND($Q79&gt;='data summary'!F$8,$P79&lt;='data summary'!F$8),'data summary'!F$8,"")</f>
      </c>
      <c r="V79" s="1">
        <f>IF(AND($Q79&gt;='data summary'!G$8,$P79&lt;='data summary'!G$8),'data summary'!G$8,"")</f>
      </c>
      <c r="W79" s="1">
        <f>IF(AND($Q79&gt;='data summary'!H$8,$P79&lt;='data summary'!H$8),'data summary'!H$8,"")</f>
      </c>
      <c r="X79" s="1">
        <f>IF(AND($Q79&gt;='data summary'!I$8,$P79&lt;='data summary'!I$8),'data summary'!I$8,"")</f>
      </c>
      <c r="Y79" s="1">
        <f>IF(AND($Q79&gt;='data summary'!J$8,$P79&lt;='data summary'!J$8),'data summary'!J$8,"")</f>
      </c>
      <c r="Z79" s="1">
        <f>IF(AND($Q79&gt;='data summary'!K$8,$P79&lt;='data summary'!K$8),'data summary'!K$8,"")</f>
      </c>
      <c r="AA79" s="1">
        <f>IF(AND($Q79&gt;='data summary'!L$8,$P79&lt;='data summary'!L$8),'data summary'!L$8,"")</f>
      </c>
      <c r="AB79" s="1">
        <f>IF(AND($Q79&gt;='data summary'!M$8,$P79&lt;='data summary'!M$8),'data summary'!M$8,"")</f>
      </c>
      <c r="AC79" s="1">
        <f>IF(AND($Q79&gt;='data summary'!N$8,$P79&lt;='data summary'!N$8),'data summary'!N$8,"")</f>
      </c>
      <c r="AD79" s="26"/>
      <c r="AE79" s="26"/>
    </row>
    <row r="80" spans="1:31" ht="15">
      <c r="A80" s="26"/>
      <c r="B80" s="2"/>
      <c r="C80" s="2"/>
      <c r="D80" s="4"/>
      <c r="E80" s="16"/>
      <c r="F80" s="8"/>
      <c r="G80" s="8"/>
      <c r="H80" s="8"/>
      <c r="I80" s="8"/>
      <c r="J80" s="3"/>
      <c r="K80" s="2"/>
      <c r="L80" s="7"/>
      <c r="M80" s="11"/>
      <c r="N80" s="25">
        <f ca="1" t="shared" si="5"/>
      </c>
      <c r="O80" s="25">
        <f ca="1" t="shared" si="6"/>
      </c>
      <c r="P80" s="1">
        <f t="shared" si="7"/>
      </c>
      <c r="Q80" s="1">
        <f ca="1" t="shared" si="8"/>
      </c>
      <c r="R80" s="1">
        <f t="shared" si="9"/>
      </c>
      <c r="S80" s="1">
        <f>IF(AND($Q80&gt;='data summary'!D$8,$P80&lt;='data summary'!D$8),'data summary'!D$8,"")</f>
      </c>
      <c r="T80" s="1">
        <f>IF(AND($Q80&gt;='data summary'!E$8,$P80&lt;='data summary'!E$8),'data summary'!E$8,"")</f>
      </c>
      <c r="U80" s="1">
        <f>IF(AND($Q80&gt;='data summary'!F$8,$P80&lt;='data summary'!F$8),'data summary'!F$8,"")</f>
      </c>
      <c r="V80" s="1">
        <f>IF(AND($Q80&gt;='data summary'!G$8,$P80&lt;='data summary'!G$8),'data summary'!G$8,"")</f>
      </c>
      <c r="W80" s="1">
        <f>IF(AND($Q80&gt;='data summary'!H$8,$P80&lt;='data summary'!H$8),'data summary'!H$8,"")</f>
      </c>
      <c r="X80" s="1">
        <f>IF(AND($Q80&gt;='data summary'!I$8,$P80&lt;='data summary'!I$8),'data summary'!I$8,"")</f>
      </c>
      <c r="Y80" s="1">
        <f>IF(AND($Q80&gt;='data summary'!J$8,$P80&lt;='data summary'!J$8),'data summary'!J$8,"")</f>
      </c>
      <c r="Z80" s="1">
        <f>IF(AND($Q80&gt;='data summary'!K$8,$P80&lt;='data summary'!K$8),'data summary'!K$8,"")</f>
      </c>
      <c r="AA80" s="1">
        <f>IF(AND($Q80&gt;='data summary'!L$8,$P80&lt;='data summary'!L$8),'data summary'!L$8,"")</f>
      </c>
      <c r="AB80" s="1">
        <f>IF(AND($Q80&gt;='data summary'!M$8,$P80&lt;='data summary'!M$8),'data summary'!M$8,"")</f>
      </c>
      <c r="AC80" s="1">
        <f>IF(AND($Q80&gt;='data summary'!N$8,$P80&lt;='data summary'!N$8),'data summary'!N$8,"")</f>
      </c>
      <c r="AD80" s="26"/>
      <c r="AE80" s="26"/>
    </row>
    <row r="81" spans="1:31" ht="15">
      <c r="A81" s="26"/>
      <c r="B81" s="2"/>
      <c r="C81" s="2"/>
      <c r="D81" s="6"/>
      <c r="E81" s="8"/>
      <c r="F81" s="18"/>
      <c r="G81" s="18"/>
      <c r="H81" s="18"/>
      <c r="I81" s="18"/>
      <c r="J81" s="3"/>
      <c r="K81" s="2"/>
      <c r="L81" s="7"/>
      <c r="M81" s="11"/>
      <c r="N81" s="25">
        <f ca="1" t="shared" si="5"/>
      </c>
      <c r="O81" s="25">
        <f ca="1" t="shared" si="6"/>
      </c>
      <c r="P81" s="1">
        <f t="shared" si="7"/>
      </c>
      <c r="Q81" s="1">
        <f ca="1" t="shared" si="8"/>
      </c>
      <c r="R81" s="1">
        <f t="shared" si="9"/>
      </c>
      <c r="S81" s="1">
        <f>IF(AND($Q81&gt;='data summary'!D$8,$P81&lt;='data summary'!D$8),'data summary'!D$8,"")</f>
      </c>
      <c r="T81" s="1">
        <f>IF(AND($Q81&gt;='data summary'!E$8,$P81&lt;='data summary'!E$8),'data summary'!E$8,"")</f>
      </c>
      <c r="U81" s="1">
        <f>IF(AND($Q81&gt;='data summary'!F$8,$P81&lt;='data summary'!F$8),'data summary'!F$8,"")</f>
      </c>
      <c r="V81" s="1">
        <f>IF(AND($Q81&gt;='data summary'!G$8,$P81&lt;='data summary'!G$8),'data summary'!G$8,"")</f>
      </c>
      <c r="W81" s="1">
        <f>IF(AND($Q81&gt;='data summary'!H$8,$P81&lt;='data summary'!H$8),'data summary'!H$8,"")</f>
      </c>
      <c r="X81" s="1">
        <f>IF(AND($Q81&gt;='data summary'!I$8,$P81&lt;='data summary'!I$8),'data summary'!I$8,"")</f>
      </c>
      <c r="Y81" s="1">
        <f>IF(AND($Q81&gt;='data summary'!J$8,$P81&lt;='data summary'!J$8),'data summary'!J$8,"")</f>
      </c>
      <c r="Z81" s="1">
        <f>IF(AND($Q81&gt;='data summary'!K$8,$P81&lt;='data summary'!K$8),'data summary'!K$8,"")</f>
      </c>
      <c r="AA81" s="1">
        <f>IF(AND($Q81&gt;='data summary'!L$8,$P81&lt;='data summary'!L$8),'data summary'!L$8,"")</f>
      </c>
      <c r="AB81" s="1">
        <f>IF(AND($Q81&gt;='data summary'!M$8,$P81&lt;='data summary'!M$8),'data summary'!M$8,"")</f>
      </c>
      <c r="AC81" s="1">
        <f>IF(AND($Q81&gt;='data summary'!N$8,$P81&lt;='data summary'!N$8),'data summary'!N$8,"")</f>
      </c>
      <c r="AD81" s="26"/>
      <c r="AE81" s="26"/>
    </row>
    <row r="82" spans="1:31" ht="15">
      <c r="A82" s="26"/>
      <c r="B82" s="2"/>
      <c r="C82" s="2"/>
      <c r="D82" s="6"/>
      <c r="E82" s="16"/>
      <c r="F82" s="18"/>
      <c r="G82" s="18"/>
      <c r="H82" s="18"/>
      <c r="I82" s="18"/>
      <c r="J82" s="3"/>
      <c r="K82" s="2"/>
      <c r="L82" s="7"/>
      <c r="M82" s="11"/>
      <c r="N82" s="25">
        <f ca="1" t="shared" si="5"/>
      </c>
      <c r="O82" s="25">
        <f ca="1" t="shared" si="6"/>
      </c>
      <c r="P82" s="1">
        <f t="shared" si="7"/>
      </c>
      <c r="Q82" s="1">
        <f ca="1" t="shared" si="8"/>
      </c>
      <c r="R82" s="1">
        <f t="shared" si="9"/>
      </c>
      <c r="S82" s="1">
        <f>IF(AND($Q82&gt;='data summary'!D$8,$P82&lt;='data summary'!D$8),'data summary'!D$8,"")</f>
      </c>
      <c r="T82" s="1">
        <f>IF(AND($Q82&gt;='data summary'!E$8,$P82&lt;='data summary'!E$8),'data summary'!E$8,"")</f>
      </c>
      <c r="U82" s="1">
        <f>IF(AND($Q82&gt;='data summary'!F$8,$P82&lt;='data summary'!F$8),'data summary'!F$8,"")</f>
      </c>
      <c r="V82" s="1">
        <f>IF(AND($Q82&gt;='data summary'!G$8,$P82&lt;='data summary'!G$8),'data summary'!G$8,"")</f>
      </c>
      <c r="W82" s="1">
        <f>IF(AND($Q82&gt;='data summary'!H$8,$P82&lt;='data summary'!H$8),'data summary'!H$8,"")</f>
      </c>
      <c r="X82" s="1">
        <f>IF(AND($Q82&gt;='data summary'!I$8,$P82&lt;='data summary'!I$8),'data summary'!I$8,"")</f>
      </c>
      <c r="Y82" s="1">
        <f>IF(AND($Q82&gt;='data summary'!J$8,$P82&lt;='data summary'!J$8),'data summary'!J$8,"")</f>
      </c>
      <c r="Z82" s="1">
        <f>IF(AND($Q82&gt;='data summary'!K$8,$P82&lt;='data summary'!K$8),'data summary'!K$8,"")</f>
      </c>
      <c r="AA82" s="1">
        <f>IF(AND($Q82&gt;='data summary'!L$8,$P82&lt;='data summary'!L$8),'data summary'!L$8,"")</f>
      </c>
      <c r="AB82" s="1">
        <f>IF(AND($Q82&gt;='data summary'!M$8,$P82&lt;='data summary'!M$8),'data summary'!M$8,"")</f>
      </c>
      <c r="AC82" s="1">
        <f>IF(AND($Q82&gt;='data summary'!N$8,$P82&lt;='data summary'!N$8),'data summary'!N$8,"")</f>
      </c>
      <c r="AD82" s="26"/>
      <c r="AE82" s="26"/>
    </row>
    <row r="83" spans="1:31" ht="15">
      <c r="A83" s="26"/>
      <c r="B83" s="2"/>
      <c r="C83" s="2"/>
      <c r="D83" s="3"/>
      <c r="E83" s="8"/>
      <c r="F83" s="16"/>
      <c r="G83" s="16"/>
      <c r="H83" s="16"/>
      <c r="I83" s="16"/>
      <c r="J83" s="3"/>
      <c r="K83" s="2"/>
      <c r="L83" s="7"/>
      <c r="M83" s="11"/>
      <c r="N83" s="25">
        <f ca="1" t="shared" si="5"/>
      </c>
      <c r="O83" s="25">
        <f ca="1" t="shared" si="6"/>
      </c>
      <c r="P83" s="1">
        <f t="shared" si="7"/>
      </c>
      <c r="Q83" s="1">
        <f ca="1" t="shared" si="8"/>
      </c>
      <c r="R83" s="1">
        <f t="shared" si="9"/>
      </c>
      <c r="S83" s="1">
        <f>IF(AND($Q83&gt;='data summary'!D$8,$P83&lt;='data summary'!D$8),'data summary'!D$8,"")</f>
      </c>
      <c r="T83" s="1">
        <f>IF(AND($Q83&gt;='data summary'!E$8,$P83&lt;='data summary'!E$8),'data summary'!E$8,"")</f>
      </c>
      <c r="U83" s="1">
        <f>IF(AND($Q83&gt;='data summary'!F$8,$P83&lt;='data summary'!F$8),'data summary'!F$8,"")</f>
      </c>
      <c r="V83" s="1">
        <f>IF(AND($Q83&gt;='data summary'!G$8,$P83&lt;='data summary'!G$8),'data summary'!G$8,"")</f>
      </c>
      <c r="W83" s="1">
        <f>IF(AND($Q83&gt;='data summary'!H$8,$P83&lt;='data summary'!H$8),'data summary'!H$8,"")</f>
      </c>
      <c r="X83" s="1">
        <f>IF(AND($Q83&gt;='data summary'!I$8,$P83&lt;='data summary'!I$8),'data summary'!I$8,"")</f>
      </c>
      <c r="Y83" s="1">
        <f>IF(AND($Q83&gt;='data summary'!J$8,$P83&lt;='data summary'!J$8),'data summary'!J$8,"")</f>
      </c>
      <c r="Z83" s="1">
        <f>IF(AND($Q83&gt;='data summary'!K$8,$P83&lt;='data summary'!K$8),'data summary'!K$8,"")</f>
      </c>
      <c r="AA83" s="1">
        <f>IF(AND($Q83&gt;='data summary'!L$8,$P83&lt;='data summary'!L$8),'data summary'!L$8,"")</f>
      </c>
      <c r="AB83" s="1">
        <f>IF(AND($Q83&gt;='data summary'!M$8,$P83&lt;='data summary'!M$8),'data summary'!M$8,"")</f>
      </c>
      <c r="AC83" s="1">
        <f>IF(AND($Q83&gt;='data summary'!N$8,$P83&lt;='data summary'!N$8),'data summary'!N$8,"")</f>
      </c>
      <c r="AD83" s="26"/>
      <c r="AE83" s="26"/>
    </row>
    <row r="84" spans="1:31" ht="15">
      <c r="A84" s="26"/>
      <c r="B84" s="2"/>
      <c r="C84" s="2"/>
      <c r="D84" s="4"/>
      <c r="E84" s="16"/>
      <c r="F84" s="8"/>
      <c r="G84" s="8"/>
      <c r="H84" s="8"/>
      <c r="I84" s="8"/>
      <c r="J84" s="4"/>
      <c r="K84" s="2"/>
      <c r="L84" s="7"/>
      <c r="M84" s="11"/>
      <c r="N84" s="25">
        <f ca="1" t="shared" si="5"/>
      </c>
      <c r="O84" s="25">
        <f ca="1" t="shared" si="6"/>
      </c>
      <c r="P84" s="1">
        <f t="shared" si="7"/>
      </c>
      <c r="Q84" s="1">
        <f ca="1" t="shared" si="8"/>
      </c>
      <c r="R84" s="1">
        <f t="shared" si="9"/>
      </c>
      <c r="S84" s="1">
        <f>IF(AND($Q84&gt;='data summary'!D$8,$P84&lt;='data summary'!D$8),'data summary'!D$8,"")</f>
      </c>
      <c r="T84" s="1">
        <f>IF(AND($Q84&gt;='data summary'!E$8,$P84&lt;='data summary'!E$8),'data summary'!E$8,"")</f>
      </c>
      <c r="U84" s="1">
        <f>IF(AND($Q84&gt;='data summary'!F$8,$P84&lt;='data summary'!F$8),'data summary'!F$8,"")</f>
      </c>
      <c r="V84" s="1">
        <f>IF(AND($Q84&gt;='data summary'!G$8,$P84&lt;='data summary'!G$8),'data summary'!G$8,"")</f>
      </c>
      <c r="W84" s="1">
        <f>IF(AND($Q84&gt;='data summary'!H$8,$P84&lt;='data summary'!H$8),'data summary'!H$8,"")</f>
      </c>
      <c r="X84" s="1">
        <f>IF(AND($Q84&gt;='data summary'!I$8,$P84&lt;='data summary'!I$8),'data summary'!I$8,"")</f>
      </c>
      <c r="Y84" s="1">
        <f>IF(AND($Q84&gt;='data summary'!J$8,$P84&lt;='data summary'!J$8),'data summary'!J$8,"")</f>
      </c>
      <c r="Z84" s="1">
        <f>IF(AND($Q84&gt;='data summary'!K$8,$P84&lt;='data summary'!K$8),'data summary'!K$8,"")</f>
      </c>
      <c r="AA84" s="1">
        <f>IF(AND($Q84&gt;='data summary'!L$8,$P84&lt;='data summary'!L$8),'data summary'!L$8,"")</f>
      </c>
      <c r="AB84" s="1">
        <f>IF(AND($Q84&gt;='data summary'!M$8,$P84&lt;='data summary'!M$8),'data summary'!M$8,"")</f>
      </c>
      <c r="AC84" s="1">
        <f>IF(AND($Q84&gt;='data summary'!N$8,$P84&lt;='data summary'!N$8),'data summary'!N$8,"")</f>
      </c>
      <c r="AD84" s="26"/>
      <c r="AE84" s="26"/>
    </row>
    <row r="85" spans="1:31" ht="15">
      <c r="A85" s="26"/>
      <c r="B85" s="2"/>
      <c r="C85" s="2"/>
      <c r="D85" s="6"/>
      <c r="E85" s="8"/>
      <c r="F85" s="18"/>
      <c r="G85" s="18"/>
      <c r="H85" s="18"/>
      <c r="I85" s="18"/>
      <c r="J85" s="3"/>
      <c r="K85" s="2"/>
      <c r="L85" s="7"/>
      <c r="M85" s="11"/>
      <c r="N85" s="25">
        <f ca="1" t="shared" si="5"/>
      </c>
      <c r="O85" s="25">
        <f ca="1" t="shared" si="6"/>
      </c>
      <c r="P85" s="1">
        <f t="shared" si="7"/>
      </c>
      <c r="Q85" s="1">
        <f ca="1" t="shared" si="8"/>
      </c>
      <c r="R85" s="1">
        <f t="shared" si="9"/>
      </c>
      <c r="S85" s="1">
        <f>IF(AND($Q85&gt;='data summary'!D$8,$P85&lt;='data summary'!D$8),'data summary'!D$8,"")</f>
      </c>
      <c r="T85" s="1">
        <f>IF(AND($Q85&gt;='data summary'!E$8,$P85&lt;='data summary'!E$8),'data summary'!E$8,"")</f>
      </c>
      <c r="U85" s="1">
        <f>IF(AND($Q85&gt;='data summary'!F$8,$P85&lt;='data summary'!F$8),'data summary'!F$8,"")</f>
      </c>
      <c r="V85" s="1">
        <f>IF(AND($Q85&gt;='data summary'!G$8,$P85&lt;='data summary'!G$8),'data summary'!G$8,"")</f>
      </c>
      <c r="W85" s="1">
        <f>IF(AND($Q85&gt;='data summary'!H$8,$P85&lt;='data summary'!H$8),'data summary'!H$8,"")</f>
      </c>
      <c r="X85" s="1">
        <f>IF(AND($Q85&gt;='data summary'!I$8,$P85&lt;='data summary'!I$8),'data summary'!I$8,"")</f>
      </c>
      <c r="Y85" s="1">
        <f>IF(AND($Q85&gt;='data summary'!J$8,$P85&lt;='data summary'!J$8),'data summary'!J$8,"")</f>
      </c>
      <c r="Z85" s="1">
        <f>IF(AND($Q85&gt;='data summary'!K$8,$P85&lt;='data summary'!K$8),'data summary'!K$8,"")</f>
      </c>
      <c r="AA85" s="1">
        <f>IF(AND($Q85&gt;='data summary'!L$8,$P85&lt;='data summary'!L$8),'data summary'!L$8,"")</f>
      </c>
      <c r="AB85" s="1">
        <f>IF(AND($Q85&gt;='data summary'!M$8,$P85&lt;='data summary'!M$8),'data summary'!M$8,"")</f>
      </c>
      <c r="AC85" s="1">
        <f>IF(AND($Q85&gt;='data summary'!N$8,$P85&lt;='data summary'!N$8),'data summary'!N$8,"")</f>
      </c>
      <c r="AD85" s="26"/>
      <c r="AE85" s="26"/>
    </row>
    <row r="86" spans="1:31" ht="15">
      <c r="A86" s="26"/>
      <c r="B86" s="2"/>
      <c r="C86" s="2"/>
      <c r="D86" s="4"/>
      <c r="E86" s="8"/>
      <c r="F86" s="8"/>
      <c r="G86" s="8"/>
      <c r="H86" s="8"/>
      <c r="I86" s="8"/>
      <c r="J86" s="4"/>
      <c r="K86" s="2"/>
      <c r="L86" s="7"/>
      <c r="M86" s="11"/>
      <c r="N86" s="25">
        <f ca="1" t="shared" si="5"/>
      </c>
      <c r="O86" s="25">
        <f ca="1" t="shared" si="6"/>
      </c>
      <c r="P86" s="1">
        <f t="shared" si="7"/>
      </c>
      <c r="Q86" s="1">
        <f ca="1" t="shared" si="8"/>
      </c>
      <c r="R86" s="1">
        <f t="shared" si="9"/>
      </c>
      <c r="S86" s="1">
        <f>IF(AND($Q86&gt;='data summary'!D$8,$P86&lt;='data summary'!D$8),'data summary'!D$8,"")</f>
      </c>
      <c r="T86" s="1">
        <f>IF(AND($Q86&gt;='data summary'!E$8,$P86&lt;='data summary'!E$8),'data summary'!E$8,"")</f>
      </c>
      <c r="U86" s="1">
        <f>IF(AND($Q86&gt;='data summary'!F$8,$P86&lt;='data summary'!F$8),'data summary'!F$8,"")</f>
      </c>
      <c r="V86" s="1">
        <f>IF(AND($Q86&gt;='data summary'!G$8,$P86&lt;='data summary'!G$8),'data summary'!G$8,"")</f>
      </c>
      <c r="W86" s="1">
        <f>IF(AND($Q86&gt;='data summary'!H$8,$P86&lt;='data summary'!H$8),'data summary'!H$8,"")</f>
      </c>
      <c r="X86" s="1">
        <f>IF(AND($Q86&gt;='data summary'!I$8,$P86&lt;='data summary'!I$8),'data summary'!I$8,"")</f>
      </c>
      <c r="Y86" s="1">
        <f>IF(AND($Q86&gt;='data summary'!J$8,$P86&lt;='data summary'!J$8),'data summary'!J$8,"")</f>
      </c>
      <c r="Z86" s="1">
        <f>IF(AND($Q86&gt;='data summary'!K$8,$P86&lt;='data summary'!K$8),'data summary'!K$8,"")</f>
      </c>
      <c r="AA86" s="1">
        <f>IF(AND($Q86&gt;='data summary'!L$8,$P86&lt;='data summary'!L$8),'data summary'!L$8,"")</f>
      </c>
      <c r="AB86" s="1">
        <f>IF(AND($Q86&gt;='data summary'!M$8,$P86&lt;='data summary'!M$8),'data summary'!M$8,"")</f>
      </c>
      <c r="AC86" s="1">
        <f>IF(AND($Q86&gt;='data summary'!N$8,$P86&lt;='data summary'!N$8),'data summary'!N$8,"")</f>
      </c>
      <c r="AD86" s="26"/>
      <c r="AE86" s="26"/>
    </row>
    <row r="87" spans="1:31" ht="15">
      <c r="A87" s="26"/>
      <c r="B87" s="2"/>
      <c r="C87" s="2"/>
      <c r="D87" s="5"/>
      <c r="E87" s="16"/>
      <c r="F87" s="17"/>
      <c r="G87" s="17"/>
      <c r="H87" s="17"/>
      <c r="I87" s="17"/>
      <c r="J87" s="4"/>
      <c r="K87" s="2"/>
      <c r="L87" s="7"/>
      <c r="M87" s="11"/>
      <c r="N87" s="25">
        <f ca="1" t="shared" si="5"/>
      </c>
      <c r="O87" s="25">
        <f ca="1" t="shared" si="6"/>
      </c>
      <c r="P87" s="1">
        <f t="shared" si="7"/>
      </c>
      <c r="Q87" s="1">
        <f ca="1" t="shared" si="8"/>
      </c>
      <c r="R87" s="1">
        <f t="shared" si="9"/>
      </c>
      <c r="S87" s="1">
        <f>IF(AND($Q87&gt;='data summary'!D$8,$P87&lt;='data summary'!D$8),'data summary'!D$8,"")</f>
      </c>
      <c r="T87" s="1">
        <f>IF(AND($Q87&gt;='data summary'!E$8,$P87&lt;='data summary'!E$8),'data summary'!E$8,"")</f>
      </c>
      <c r="U87" s="1">
        <f>IF(AND($Q87&gt;='data summary'!F$8,$P87&lt;='data summary'!F$8),'data summary'!F$8,"")</f>
      </c>
      <c r="V87" s="1">
        <f>IF(AND($Q87&gt;='data summary'!G$8,$P87&lt;='data summary'!G$8),'data summary'!G$8,"")</f>
      </c>
      <c r="W87" s="1">
        <f>IF(AND($Q87&gt;='data summary'!H$8,$P87&lt;='data summary'!H$8),'data summary'!H$8,"")</f>
      </c>
      <c r="X87" s="1">
        <f>IF(AND($Q87&gt;='data summary'!I$8,$P87&lt;='data summary'!I$8),'data summary'!I$8,"")</f>
      </c>
      <c r="Y87" s="1">
        <f>IF(AND($Q87&gt;='data summary'!J$8,$P87&lt;='data summary'!J$8),'data summary'!J$8,"")</f>
      </c>
      <c r="Z87" s="1">
        <f>IF(AND($Q87&gt;='data summary'!K$8,$P87&lt;='data summary'!K$8),'data summary'!K$8,"")</f>
      </c>
      <c r="AA87" s="1">
        <f>IF(AND($Q87&gt;='data summary'!L$8,$P87&lt;='data summary'!L$8),'data summary'!L$8,"")</f>
      </c>
      <c r="AB87" s="1">
        <f>IF(AND($Q87&gt;='data summary'!M$8,$P87&lt;='data summary'!M$8),'data summary'!M$8,"")</f>
      </c>
      <c r="AC87" s="1">
        <f>IF(AND($Q87&gt;='data summary'!N$8,$P87&lt;='data summary'!N$8),'data summary'!N$8,"")</f>
      </c>
      <c r="AD87" s="26"/>
      <c r="AE87" s="26"/>
    </row>
    <row r="88" spans="1:31" ht="15">
      <c r="A88" s="26"/>
      <c r="B88" s="2"/>
      <c r="C88" s="2"/>
      <c r="D88" s="4"/>
      <c r="E88" s="16"/>
      <c r="F88" s="8"/>
      <c r="G88" s="8"/>
      <c r="H88" s="8"/>
      <c r="I88" s="8"/>
      <c r="J88" s="4"/>
      <c r="K88" s="2"/>
      <c r="L88" s="7"/>
      <c r="M88" s="11"/>
      <c r="N88" s="25">
        <f ca="1" t="shared" si="5"/>
      </c>
      <c r="O88" s="25">
        <f ca="1" t="shared" si="6"/>
      </c>
      <c r="P88" s="1">
        <f t="shared" si="7"/>
      </c>
      <c r="Q88" s="1">
        <f ca="1" t="shared" si="8"/>
      </c>
      <c r="R88" s="1">
        <f t="shared" si="9"/>
      </c>
      <c r="S88" s="1">
        <f>IF(AND($Q88&gt;='data summary'!D$8,$P88&lt;='data summary'!D$8),'data summary'!D$8,"")</f>
      </c>
      <c r="T88" s="1">
        <f>IF(AND($Q88&gt;='data summary'!E$8,$P88&lt;='data summary'!E$8),'data summary'!E$8,"")</f>
      </c>
      <c r="U88" s="1">
        <f>IF(AND($Q88&gt;='data summary'!F$8,$P88&lt;='data summary'!F$8),'data summary'!F$8,"")</f>
      </c>
      <c r="V88" s="1">
        <f>IF(AND($Q88&gt;='data summary'!G$8,$P88&lt;='data summary'!G$8),'data summary'!G$8,"")</f>
      </c>
      <c r="W88" s="1">
        <f>IF(AND($Q88&gt;='data summary'!H$8,$P88&lt;='data summary'!H$8),'data summary'!H$8,"")</f>
      </c>
      <c r="X88" s="1">
        <f>IF(AND($Q88&gt;='data summary'!I$8,$P88&lt;='data summary'!I$8),'data summary'!I$8,"")</f>
      </c>
      <c r="Y88" s="1">
        <f>IF(AND($Q88&gt;='data summary'!J$8,$P88&lt;='data summary'!J$8),'data summary'!J$8,"")</f>
      </c>
      <c r="Z88" s="1">
        <f>IF(AND($Q88&gt;='data summary'!K$8,$P88&lt;='data summary'!K$8),'data summary'!K$8,"")</f>
      </c>
      <c r="AA88" s="1">
        <f>IF(AND($Q88&gt;='data summary'!L$8,$P88&lt;='data summary'!L$8),'data summary'!L$8,"")</f>
      </c>
      <c r="AB88" s="1">
        <f>IF(AND($Q88&gt;='data summary'!M$8,$P88&lt;='data summary'!M$8),'data summary'!M$8,"")</f>
      </c>
      <c r="AC88" s="1">
        <f>IF(AND($Q88&gt;='data summary'!N$8,$P88&lt;='data summary'!N$8),'data summary'!N$8,"")</f>
      </c>
      <c r="AD88" s="26"/>
      <c r="AE88" s="26"/>
    </row>
    <row r="89" spans="1:31" ht="15">
      <c r="A89" s="26"/>
      <c r="B89" s="2"/>
      <c r="C89" s="2"/>
      <c r="D89" s="4"/>
      <c r="E89" s="16"/>
      <c r="F89" s="8"/>
      <c r="G89" s="8"/>
      <c r="H89" s="8"/>
      <c r="I89" s="8"/>
      <c r="J89" s="4"/>
      <c r="K89" s="2"/>
      <c r="L89" s="7"/>
      <c r="M89" s="11"/>
      <c r="N89" s="25">
        <f ca="1" t="shared" si="5"/>
      </c>
      <c r="O89" s="25">
        <f ca="1" t="shared" si="6"/>
      </c>
      <c r="P89" s="1">
        <f t="shared" si="7"/>
      </c>
      <c r="Q89" s="1">
        <f ca="1" t="shared" si="8"/>
      </c>
      <c r="R89" s="1">
        <f t="shared" si="9"/>
      </c>
      <c r="S89" s="1">
        <f>IF(AND($Q89&gt;='data summary'!D$8,$P89&lt;='data summary'!D$8),'data summary'!D$8,"")</f>
      </c>
      <c r="T89" s="1">
        <f>IF(AND($Q89&gt;='data summary'!E$8,$P89&lt;='data summary'!E$8),'data summary'!E$8,"")</f>
      </c>
      <c r="U89" s="1">
        <f>IF(AND($Q89&gt;='data summary'!F$8,$P89&lt;='data summary'!F$8),'data summary'!F$8,"")</f>
      </c>
      <c r="V89" s="1">
        <f>IF(AND($Q89&gt;='data summary'!G$8,$P89&lt;='data summary'!G$8),'data summary'!G$8,"")</f>
      </c>
      <c r="W89" s="1">
        <f>IF(AND($Q89&gt;='data summary'!H$8,$P89&lt;='data summary'!H$8),'data summary'!H$8,"")</f>
      </c>
      <c r="X89" s="1">
        <f>IF(AND($Q89&gt;='data summary'!I$8,$P89&lt;='data summary'!I$8),'data summary'!I$8,"")</f>
      </c>
      <c r="Y89" s="1">
        <f>IF(AND($Q89&gt;='data summary'!J$8,$P89&lt;='data summary'!J$8),'data summary'!J$8,"")</f>
      </c>
      <c r="Z89" s="1">
        <f>IF(AND($Q89&gt;='data summary'!K$8,$P89&lt;='data summary'!K$8),'data summary'!K$8,"")</f>
      </c>
      <c r="AA89" s="1">
        <f>IF(AND($Q89&gt;='data summary'!L$8,$P89&lt;='data summary'!L$8),'data summary'!L$8,"")</f>
      </c>
      <c r="AB89" s="1">
        <f>IF(AND($Q89&gt;='data summary'!M$8,$P89&lt;='data summary'!M$8),'data summary'!M$8,"")</f>
      </c>
      <c r="AC89" s="1">
        <f>IF(AND($Q89&gt;='data summary'!N$8,$P89&lt;='data summary'!N$8),'data summary'!N$8,"")</f>
      </c>
      <c r="AD89" s="26"/>
      <c r="AE89" s="26"/>
    </row>
    <row r="90" spans="1:31" ht="15">
      <c r="A90" s="26"/>
      <c r="B90" s="2"/>
      <c r="C90" s="2"/>
      <c r="D90" s="3"/>
      <c r="E90" s="16"/>
      <c r="F90" s="16"/>
      <c r="G90" s="16"/>
      <c r="H90" s="16"/>
      <c r="I90" s="16"/>
      <c r="J90" s="3"/>
      <c r="K90" s="2"/>
      <c r="L90" s="7"/>
      <c r="M90" s="11"/>
      <c r="N90" s="25">
        <f ca="1" t="shared" si="5"/>
      </c>
      <c r="O90" s="25">
        <f ca="1" t="shared" si="6"/>
      </c>
      <c r="P90" s="1">
        <f t="shared" si="7"/>
      </c>
      <c r="Q90" s="1">
        <f ca="1" t="shared" si="8"/>
      </c>
      <c r="R90" s="1">
        <f t="shared" si="9"/>
      </c>
      <c r="S90" s="1">
        <f>IF(AND($Q90&gt;='data summary'!D$8,$P90&lt;='data summary'!D$8),'data summary'!D$8,"")</f>
      </c>
      <c r="T90" s="1">
        <f>IF(AND($Q90&gt;='data summary'!E$8,$P90&lt;='data summary'!E$8),'data summary'!E$8,"")</f>
      </c>
      <c r="U90" s="1">
        <f>IF(AND($Q90&gt;='data summary'!F$8,$P90&lt;='data summary'!F$8),'data summary'!F$8,"")</f>
      </c>
      <c r="V90" s="1">
        <f>IF(AND($Q90&gt;='data summary'!G$8,$P90&lt;='data summary'!G$8),'data summary'!G$8,"")</f>
      </c>
      <c r="W90" s="1">
        <f>IF(AND($Q90&gt;='data summary'!H$8,$P90&lt;='data summary'!H$8),'data summary'!H$8,"")</f>
      </c>
      <c r="X90" s="1">
        <f>IF(AND($Q90&gt;='data summary'!I$8,$P90&lt;='data summary'!I$8),'data summary'!I$8,"")</f>
      </c>
      <c r="Y90" s="1">
        <f>IF(AND($Q90&gt;='data summary'!J$8,$P90&lt;='data summary'!J$8),'data summary'!J$8,"")</f>
      </c>
      <c r="Z90" s="1">
        <f>IF(AND($Q90&gt;='data summary'!K$8,$P90&lt;='data summary'!K$8),'data summary'!K$8,"")</f>
      </c>
      <c r="AA90" s="1">
        <f>IF(AND($Q90&gt;='data summary'!L$8,$P90&lt;='data summary'!L$8),'data summary'!L$8,"")</f>
      </c>
      <c r="AB90" s="1">
        <f>IF(AND($Q90&gt;='data summary'!M$8,$P90&lt;='data summary'!M$8),'data summary'!M$8,"")</f>
      </c>
      <c r="AC90" s="1">
        <f>IF(AND($Q90&gt;='data summary'!N$8,$P90&lt;='data summary'!N$8),'data summary'!N$8,"")</f>
      </c>
      <c r="AD90" s="26"/>
      <c r="AE90" s="26"/>
    </row>
    <row r="91" spans="1:31" ht="15">
      <c r="A91" s="26"/>
      <c r="B91" s="2"/>
      <c r="C91" s="2"/>
      <c r="D91" s="3"/>
      <c r="E91" s="8"/>
      <c r="F91" s="16"/>
      <c r="G91" s="16"/>
      <c r="H91" s="16"/>
      <c r="I91" s="16"/>
      <c r="J91" s="4"/>
      <c r="K91" s="2"/>
      <c r="L91" s="7"/>
      <c r="M91" s="11"/>
      <c r="N91" s="25">
        <f ca="1" t="shared" si="5"/>
      </c>
      <c r="O91" s="25">
        <f ca="1" t="shared" si="6"/>
      </c>
      <c r="P91" s="1">
        <f t="shared" si="7"/>
      </c>
      <c r="Q91" s="1">
        <f ca="1" t="shared" si="8"/>
      </c>
      <c r="R91" s="1">
        <f t="shared" si="9"/>
      </c>
      <c r="S91" s="1">
        <f>IF(AND($Q91&gt;='data summary'!D$8,$P91&lt;='data summary'!D$8),'data summary'!D$8,"")</f>
      </c>
      <c r="T91" s="1">
        <f>IF(AND($Q91&gt;='data summary'!E$8,$P91&lt;='data summary'!E$8),'data summary'!E$8,"")</f>
      </c>
      <c r="U91" s="1">
        <f>IF(AND($Q91&gt;='data summary'!F$8,$P91&lt;='data summary'!F$8),'data summary'!F$8,"")</f>
      </c>
      <c r="V91" s="1">
        <f>IF(AND($Q91&gt;='data summary'!G$8,$P91&lt;='data summary'!G$8),'data summary'!G$8,"")</f>
      </c>
      <c r="W91" s="1">
        <f>IF(AND($Q91&gt;='data summary'!H$8,$P91&lt;='data summary'!H$8),'data summary'!H$8,"")</f>
      </c>
      <c r="X91" s="1">
        <f>IF(AND($Q91&gt;='data summary'!I$8,$P91&lt;='data summary'!I$8),'data summary'!I$8,"")</f>
      </c>
      <c r="Y91" s="1">
        <f>IF(AND($Q91&gt;='data summary'!J$8,$P91&lt;='data summary'!J$8),'data summary'!J$8,"")</f>
      </c>
      <c r="Z91" s="1">
        <f>IF(AND($Q91&gt;='data summary'!K$8,$P91&lt;='data summary'!K$8),'data summary'!K$8,"")</f>
      </c>
      <c r="AA91" s="1">
        <f>IF(AND($Q91&gt;='data summary'!L$8,$P91&lt;='data summary'!L$8),'data summary'!L$8,"")</f>
      </c>
      <c r="AB91" s="1">
        <f>IF(AND($Q91&gt;='data summary'!M$8,$P91&lt;='data summary'!M$8),'data summary'!M$8,"")</f>
      </c>
      <c r="AC91" s="1">
        <f>IF(AND($Q91&gt;='data summary'!N$8,$P91&lt;='data summary'!N$8),'data summary'!N$8,"")</f>
      </c>
      <c r="AD91" s="26"/>
      <c r="AE91" s="26"/>
    </row>
    <row r="92" spans="1:31" ht="15">
      <c r="A92" s="26"/>
      <c r="B92" s="2"/>
      <c r="C92" s="2"/>
      <c r="D92" s="6"/>
      <c r="E92" s="16"/>
      <c r="F92" s="18"/>
      <c r="G92" s="18"/>
      <c r="H92" s="18"/>
      <c r="I92" s="18"/>
      <c r="J92" s="3"/>
      <c r="K92" s="2"/>
      <c r="L92" s="7"/>
      <c r="M92" s="11"/>
      <c r="N92" s="25">
        <f ca="1" t="shared" si="5"/>
      </c>
      <c r="O92" s="25">
        <f ca="1" t="shared" si="6"/>
      </c>
      <c r="P92" s="1">
        <f t="shared" si="7"/>
      </c>
      <c r="Q92" s="1">
        <f ca="1" t="shared" si="8"/>
      </c>
      <c r="R92" s="1">
        <f t="shared" si="9"/>
      </c>
      <c r="S92" s="1">
        <f>IF(AND($Q92&gt;='data summary'!D$8,$P92&lt;='data summary'!D$8),'data summary'!D$8,"")</f>
      </c>
      <c r="T92" s="1">
        <f>IF(AND($Q92&gt;='data summary'!E$8,$P92&lt;='data summary'!E$8),'data summary'!E$8,"")</f>
      </c>
      <c r="U92" s="1">
        <f>IF(AND($Q92&gt;='data summary'!F$8,$P92&lt;='data summary'!F$8),'data summary'!F$8,"")</f>
      </c>
      <c r="V92" s="1">
        <f>IF(AND($Q92&gt;='data summary'!G$8,$P92&lt;='data summary'!G$8),'data summary'!G$8,"")</f>
      </c>
      <c r="W92" s="1">
        <f>IF(AND($Q92&gt;='data summary'!H$8,$P92&lt;='data summary'!H$8),'data summary'!H$8,"")</f>
      </c>
      <c r="X92" s="1">
        <f>IF(AND($Q92&gt;='data summary'!I$8,$P92&lt;='data summary'!I$8),'data summary'!I$8,"")</f>
      </c>
      <c r="Y92" s="1">
        <f>IF(AND($Q92&gt;='data summary'!J$8,$P92&lt;='data summary'!J$8),'data summary'!J$8,"")</f>
      </c>
      <c r="Z92" s="1">
        <f>IF(AND($Q92&gt;='data summary'!K$8,$P92&lt;='data summary'!K$8),'data summary'!K$8,"")</f>
      </c>
      <c r="AA92" s="1">
        <f>IF(AND($Q92&gt;='data summary'!L$8,$P92&lt;='data summary'!L$8),'data summary'!L$8,"")</f>
      </c>
      <c r="AB92" s="1">
        <f>IF(AND($Q92&gt;='data summary'!M$8,$P92&lt;='data summary'!M$8),'data summary'!M$8,"")</f>
      </c>
      <c r="AC92" s="1">
        <f>IF(AND($Q92&gt;='data summary'!N$8,$P92&lt;='data summary'!N$8),'data summary'!N$8,"")</f>
      </c>
      <c r="AD92" s="26"/>
      <c r="AE92" s="26"/>
    </row>
    <row r="93" spans="1:31" ht="15">
      <c r="A93" s="26"/>
      <c r="B93" s="2"/>
      <c r="C93" s="2"/>
      <c r="D93" s="4"/>
      <c r="E93" s="16"/>
      <c r="F93" s="8"/>
      <c r="G93" s="8"/>
      <c r="H93" s="8"/>
      <c r="I93" s="8"/>
      <c r="J93" s="4"/>
      <c r="K93" s="2"/>
      <c r="L93" s="7"/>
      <c r="M93" s="11"/>
      <c r="N93" s="25">
        <f ca="1" t="shared" si="5"/>
      </c>
      <c r="O93" s="25">
        <f ca="1" t="shared" si="6"/>
      </c>
      <c r="P93" s="1">
        <f t="shared" si="7"/>
      </c>
      <c r="Q93" s="1">
        <f ca="1" t="shared" si="8"/>
      </c>
      <c r="R93" s="1">
        <f t="shared" si="9"/>
      </c>
      <c r="S93" s="1">
        <f>IF(AND($Q93&gt;='data summary'!D$8,$P93&lt;='data summary'!D$8),'data summary'!D$8,"")</f>
      </c>
      <c r="T93" s="1">
        <f>IF(AND($Q93&gt;='data summary'!E$8,$P93&lt;='data summary'!E$8),'data summary'!E$8,"")</f>
      </c>
      <c r="U93" s="1">
        <f>IF(AND($Q93&gt;='data summary'!F$8,$P93&lt;='data summary'!F$8),'data summary'!F$8,"")</f>
      </c>
      <c r="V93" s="1">
        <f>IF(AND($Q93&gt;='data summary'!G$8,$P93&lt;='data summary'!G$8),'data summary'!G$8,"")</f>
      </c>
      <c r="W93" s="1">
        <f>IF(AND($Q93&gt;='data summary'!H$8,$P93&lt;='data summary'!H$8),'data summary'!H$8,"")</f>
      </c>
      <c r="X93" s="1">
        <f>IF(AND($Q93&gt;='data summary'!I$8,$P93&lt;='data summary'!I$8),'data summary'!I$8,"")</f>
      </c>
      <c r="Y93" s="1">
        <f>IF(AND($Q93&gt;='data summary'!J$8,$P93&lt;='data summary'!J$8),'data summary'!J$8,"")</f>
      </c>
      <c r="Z93" s="1">
        <f>IF(AND($Q93&gt;='data summary'!K$8,$P93&lt;='data summary'!K$8),'data summary'!K$8,"")</f>
      </c>
      <c r="AA93" s="1">
        <f>IF(AND($Q93&gt;='data summary'!L$8,$P93&lt;='data summary'!L$8),'data summary'!L$8,"")</f>
      </c>
      <c r="AB93" s="1">
        <f>IF(AND($Q93&gt;='data summary'!M$8,$P93&lt;='data summary'!M$8),'data summary'!M$8,"")</f>
      </c>
      <c r="AC93" s="1">
        <f>IF(AND($Q93&gt;='data summary'!N$8,$P93&lt;='data summary'!N$8),'data summary'!N$8,"")</f>
      </c>
      <c r="AD93" s="26"/>
      <c r="AE93" s="26"/>
    </row>
    <row r="94" spans="1:31" ht="15">
      <c r="A94" s="26"/>
      <c r="B94" s="2"/>
      <c r="C94" s="2"/>
      <c r="D94" s="4"/>
      <c r="E94" s="16"/>
      <c r="F94" s="8"/>
      <c r="G94" s="8"/>
      <c r="H94" s="8"/>
      <c r="I94" s="8"/>
      <c r="J94" s="3"/>
      <c r="K94" s="2"/>
      <c r="L94" s="7"/>
      <c r="M94" s="11"/>
      <c r="N94" s="25">
        <f ca="1" t="shared" si="5"/>
      </c>
      <c r="O94" s="25">
        <f ca="1" t="shared" si="6"/>
      </c>
      <c r="P94" s="1">
        <f t="shared" si="7"/>
      </c>
      <c r="Q94" s="1">
        <f ca="1" t="shared" si="8"/>
      </c>
      <c r="R94" s="1">
        <f t="shared" si="9"/>
      </c>
      <c r="S94" s="1">
        <f>IF(AND($Q94&gt;='data summary'!D$8,$P94&lt;='data summary'!D$8),'data summary'!D$8,"")</f>
      </c>
      <c r="T94" s="1">
        <f>IF(AND($Q94&gt;='data summary'!E$8,$P94&lt;='data summary'!E$8),'data summary'!E$8,"")</f>
      </c>
      <c r="U94" s="1">
        <f>IF(AND($Q94&gt;='data summary'!F$8,$P94&lt;='data summary'!F$8),'data summary'!F$8,"")</f>
      </c>
      <c r="V94" s="1">
        <f>IF(AND($Q94&gt;='data summary'!G$8,$P94&lt;='data summary'!G$8),'data summary'!G$8,"")</f>
      </c>
      <c r="W94" s="1">
        <f>IF(AND($Q94&gt;='data summary'!H$8,$P94&lt;='data summary'!H$8),'data summary'!H$8,"")</f>
      </c>
      <c r="X94" s="1">
        <f>IF(AND($Q94&gt;='data summary'!I$8,$P94&lt;='data summary'!I$8),'data summary'!I$8,"")</f>
      </c>
      <c r="Y94" s="1">
        <f>IF(AND($Q94&gt;='data summary'!J$8,$P94&lt;='data summary'!J$8),'data summary'!J$8,"")</f>
      </c>
      <c r="Z94" s="1">
        <f>IF(AND($Q94&gt;='data summary'!K$8,$P94&lt;='data summary'!K$8),'data summary'!K$8,"")</f>
      </c>
      <c r="AA94" s="1">
        <f>IF(AND($Q94&gt;='data summary'!L$8,$P94&lt;='data summary'!L$8),'data summary'!L$8,"")</f>
      </c>
      <c r="AB94" s="1">
        <f>IF(AND($Q94&gt;='data summary'!M$8,$P94&lt;='data summary'!M$8),'data summary'!M$8,"")</f>
      </c>
      <c r="AC94" s="1">
        <f>IF(AND($Q94&gt;='data summary'!N$8,$P94&lt;='data summary'!N$8),'data summary'!N$8,"")</f>
      </c>
      <c r="AD94" s="26"/>
      <c r="AE94" s="26"/>
    </row>
    <row r="95" spans="1:31" ht="15">
      <c r="A95" s="26"/>
      <c r="B95" s="2"/>
      <c r="C95" s="2"/>
      <c r="D95" s="3"/>
      <c r="E95" s="16"/>
      <c r="F95" s="16"/>
      <c r="G95" s="16"/>
      <c r="H95" s="16"/>
      <c r="I95" s="16"/>
      <c r="J95" s="4"/>
      <c r="K95" s="2"/>
      <c r="L95" s="7"/>
      <c r="M95" s="11"/>
      <c r="N95" s="25">
        <f ca="1" t="shared" si="5"/>
      </c>
      <c r="O95" s="25">
        <f ca="1" t="shared" si="6"/>
      </c>
      <c r="P95" s="1">
        <f t="shared" si="7"/>
      </c>
      <c r="Q95" s="1">
        <f ca="1" t="shared" si="8"/>
      </c>
      <c r="R95" s="1">
        <f t="shared" si="9"/>
      </c>
      <c r="S95" s="1">
        <f>IF(AND($Q95&gt;='data summary'!D$8,$P95&lt;='data summary'!D$8),'data summary'!D$8,"")</f>
      </c>
      <c r="T95" s="1">
        <f>IF(AND($Q95&gt;='data summary'!E$8,$P95&lt;='data summary'!E$8),'data summary'!E$8,"")</f>
      </c>
      <c r="U95" s="1">
        <f>IF(AND($Q95&gt;='data summary'!F$8,$P95&lt;='data summary'!F$8),'data summary'!F$8,"")</f>
      </c>
      <c r="V95" s="1">
        <f>IF(AND($Q95&gt;='data summary'!G$8,$P95&lt;='data summary'!G$8),'data summary'!G$8,"")</f>
      </c>
      <c r="W95" s="1">
        <f>IF(AND($Q95&gt;='data summary'!H$8,$P95&lt;='data summary'!H$8),'data summary'!H$8,"")</f>
      </c>
      <c r="X95" s="1">
        <f>IF(AND($Q95&gt;='data summary'!I$8,$P95&lt;='data summary'!I$8),'data summary'!I$8,"")</f>
      </c>
      <c r="Y95" s="1">
        <f>IF(AND($Q95&gt;='data summary'!J$8,$P95&lt;='data summary'!J$8),'data summary'!J$8,"")</f>
      </c>
      <c r="Z95" s="1">
        <f>IF(AND($Q95&gt;='data summary'!K$8,$P95&lt;='data summary'!K$8),'data summary'!K$8,"")</f>
      </c>
      <c r="AA95" s="1">
        <f>IF(AND($Q95&gt;='data summary'!L$8,$P95&lt;='data summary'!L$8),'data summary'!L$8,"")</f>
      </c>
      <c r="AB95" s="1">
        <f>IF(AND($Q95&gt;='data summary'!M$8,$P95&lt;='data summary'!M$8),'data summary'!M$8,"")</f>
      </c>
      <c r="AC95" s="1">
        <f>IF(AND($Q95&gt;='data summary'!N$8,$P95&lt;='data summary'!N$8),'data summary'!N$8,"")</f>
      </c>
      <c r="AD95" s="26"/>
      <c r="AE95" s="26"/>
    </row>
    <row r="96" spans="1:31" ht="15">
      <c r="A96" s="26"/>
      <c r="B96" s="2"/>
      <c r="C96" s="2"/>
      <c r="D96" s="6"/>
      <c r="E96" s="16"/>
      <c r="F96" s="18"/>
      <c r="G96" s="18"/>
      <c r="H96" s="18"/>
      <c r="I96" s="18"/>
      <c r="J96" s="4"/>
      <c r="K96" s="2"/>
      <c r="L96" s="7"/>
      <c r="M96" s="11"/>
      <c r="N96" s="25">
        <f ca="1" t="shared" si="5"/>
      </c>
      <c r="O96" s="25">
        <f ca="1" t="shared" si="6"/>
      </c>
      <c r="P96" s="1">
        <f t="shared" si="7"/>
      </c>
      <c r="Q96" s="1">
        <f ca="1" t="shared" si="8"/>
      </c>
      <c r="R96" s="1">
        <f t="shared" si="9"/>
      </c>
      <c r="S96" s="1">
        <f>IF(AND($Q96&gt;='data summary'!D$8,$P96&lt;='data summary'!D$8),'data summary'!D$8,"")</f>
      </c>
      <c r="T96" s="1">
        <f>IF(AND($Q96&gt;='data summary'!E$8,$P96&lt;='data summary'!E$8),'data summary'!E$8,"")</f>
      </c>
      <c r="U96" s="1">
        <f>IF(AND($Q96&gt;='data summary'!F$8,$P96&lt;='data summary'!F$8),'data summary'!F$8,"")</f>
      </c>
      <c r="V96" s="1">
        <f>IF(AND($Q96&gt;='data summary'!G$8,$P96&lt;='data summary'!G$8),'data summary'!G$8,"")</f>
      </c>
      <c r="W96" s="1">
        <f>IF(AND($Q96&gt;='data summary'!H$8,$P96&lt;='data summary'!H$8),'data summary'!H$8,"")</f>
      </c>
      <c r="X96" s="1">
        <f>IF(AND($Q96&gt;='data summary'!I$8,$P96&lt;='data summary'!I$8),'data summary'!I$8,"")</f>
      </c>
      <c r="Y96" s="1">
        <f>IF(AND($Q96&gt;='data summary'!J$8,$P96&lt;='data summary'!J$8),'data summary'!J$8,"")</f>
      </c>
      <c r="Z96" s="1">
        <f>IF(AND($Q96&gt;='data summary'!K$8,$P96&lt;='data summary'!K$8),'data summary'!K$8,"")</f>
      </c>
      <c r="AA96" s="1">
        <f>IF(AND($Q96&gt;='data summary'!L$8,$P96&lt;='data summary'!L$8),'data summary'!L$8,"")</f>
      </c>
      <c r="AB96" s="1">
        <f>IF(AND($Q96&gt;='data summary'!M$8,$P96&lt;='data summary'!M$8),'data summary'!M$8,"")</f>
      </c>
      <c r="AC96" s="1">
        <f>IF(AND($Q96&gt;='data summary'!N$8,$P96&lt;='data summary'!N$8),'data summary'!N$8,"")</f>
      </c>
      <c r="AD96" s="26"/>
      <c r="AE96" s="26"/>
    </row>
    <row r="97" spans="1:31" ht="15">
      <c r="A97" s="26"/>
      <c r="B97" s="2"/>
      <c r="C97" s="2"/>
      <c r="D97" s="5"/>
      <c r="E97" s="8"/>
      <c r="F97" s="17"/>
      <c r="G97" s="17"/>
      <c r="H97" s="17"/>
      <c r="I97" s="17"/>
      <c r="J97" s="3"/>
      <c r="K97" s="2"/>
      <c r="L97" s="7"/>
      <c r="M97" s="11"/>
      <c r="N97" s="25">
        <f ca="1" t="shared" si="5"/>
      </c>
      <c r="O97" s="25">
        <f ca="1" t="shared" si="6"/>
      </c>
      <c r="P97" s="1">
        <f t="shared" si="7"/>
      </c>
      <c r="Q97" s="1">
        <f ca="1" t="shared" si="8"/>
      </c>
      <c r="R97" s="1">
        <f t="shared" si="9"/>
      </c>
      <c r="S97" s="1">
        <f>IF(AND($Q97&gt;='data summary'!D$8,$P97&lt;='data summary'!D$8),'data summary'!D$8,"")</f>
      </c>
      <c r="T97" s="1">
        <f>IF(AND($Q97&gt;='data summary'!E$8,$P97&lt;='data summary'!E$8),'data summary'!E$8,"")</f>
      </c>
      <c r="U97" s="1">
        <f>IF(AND($Q97&gt;='data summary'!F$8,$P97&lt;='data summary'!F$8),'data summary'!F$8,"")</f>
      </c>
      <c r="V97" s="1">
        <f>IF(AND($Q97&gt;='data summary'!G$8,$P97&lt;='data summary'!G$8),'data summary'!G$8,"")</f>
      </c>
      <c r="W97" s="1">
        <f>IF(AND($Q97&gt;='data summary'!H$8,$P97&lt;='data summary'!H$8),'data summary'!H$8,"")</f>
      </c>
      <c r="X97" s="1">
        <f>IF(AND($Q97&gt;='data summary'!I$8,$P97&lt;='data summary'!I$8),'data summary'!I$8,"")</f>
      </c>
      <c r="Y97" s="1">
        <f>IF(AND($Q97&gt;='data summary'!J$8,$P97&lt;='data summary'!J$8),'data summary'!J$8,"")</f>
      </c>
      <c r="Z97" s="1">
        <f>IF(AND($Q97&gt;='data summary'!K$8,$P97&lt;='data summary'!K$8),'data summary'!K$8,"")</f>
      </c>
      <c r="AA97" s="1">
        <f>IF(AND($Q97&gt;='data summary'!L$8,$P97&lt;='data summary'!L$8),'data summary'!L$8,"")</f>
      </c>
      <c r="AB97" s="1">
        <f>IF(AND($Q97&gt;='data summary'!M$8,$P97&lt;='data summary'!M$8),'data summary'!M$8,"")</f>
      </c>
      <c r="AC97" s="1">
        <f>IF(AND($Q97&gt;='data summary'!N$8,$P97&lt;='data summary'!N$8),'data summary'!N$8,"")</f>
      </c>
      <c r="AD97" s="26"/>
      <c r="AE97" s="26"/>
    </row>
    <row r="98" spans="1:31" ht="15">
      <c r="A98" s="26"/>
      <c r="B98" s="2"/>
      <c r="C98" s="2"/>
      <c r="D98" s="4"/>
      <c r="E98" s="16"/>
      <c r="F98" s="8"/>
      <c r="G98" s="8"/>
      <c r="H98" s="8"/>
      <c r="I98" s="8"/>
      <c r="J98" s="10"/>
      <c r="K98" s="2"/>
      <c r="L98" s="7"/>
      <c r="M98" s="11"/>
      <c r="N98" s="25">
        <f ca="1" t="shared" si="5"/>
      </c>
      <c r="O98" s="25">
        <f ca="1" t="shared" si="6"/>
      </c>
      <c r="P98" s="1">
        <f t="shared" si="7"/>
      </c>
      <c r="Q98" s="1">
        <f ca="1" t="shared" si="8"/>
      </c>
      <c r="R98" s="1">
        <f t="shared" si="9"/>
      </c>
      <c r="S98" s="1">
        <f>IF(AND($Q98&gt;='data summary'!D$8,$P98&lt;='data summary'!D$8),'data summary'!D$8,"")</f>
      </c>
      <c r="T98" s="1">
        <f>IF(AND($Q98&gt;='data summary'!E$8,$P98&lt;='data summary'!E$8),'data summary'!E$8,"")</f>
      </c>
      <c r="U98" s="1">
        <f>IF(AND($Q98&gt;='data summary'!F$8,$P98&lt;='data summary'!F$8),'data summary'!F$8,"")</f>
      </c>
      <c r="V98" s="1">
        <f>IF(AND($Q98&gt;='data summary'!G$8,$P98&lt;='data summary'!G$8),'data summary'!G$8,"")</f>
      </c>
      <c r="W98" s="1">
        <f>IF(AND($Q98&gt;='data summary'!H$8,$P98&lt;='data summary'!H$8),'data summary'!H$8,"")</f>
      </c>
      <c r="X98" s="1">
        <f>IF(AND($Q98&gt;='data summary'!I$8,$P98&lt;='data summary'!I$8),'data summary'!I$8,"")</f>
      </c>
      <c r="Y98" s="1">
        <f>IF(AND($Q98&gt;='data summary'!J$8,$P98&lt;='data summary'!J$8),'data summary'!J$8,"")</f>
      </c>
      <c r="Z98" s="1">
        <f>IF(AND($Q98&gt;='data summary'!K$8,$P98&lt;='data summary'!K$8),'data summary'!K$8,"")</f>
      </c>
      <c r="AA98" s="1">
        <f>IF(AND($Q98&gt;='data summary'!L$8,$P98&lt;='data summary'!L$8),'data summary'!L$8,"")</f>
      </c>
      <c r="AB98" s="1">
        <f>IF(AND($Q98&gt;='data summary'!M$8,$P98&lt;='data summary'!M$8),'data summary'!M$8,"")</f>
      </c>
      <c r="AC98" s="1">
        <f>IF(AND($Q98&gt;='data summary'!N$8,$P98&lt;='data summary'!N$8),'data summary'!N$8,"")</f>
      </c>
      <c r="AD98" s="26"/>
      <c r="AE98" s="26"/>
    </row>
    <row r="99" spans="1:31" ht="15">
      <c r="A99" s="26"/>
      <c r="B99" s="2"/>
      <c r="C99" s="2"/>
      <c r="D99" s="5"/>
      <c r="E99" s="16"/>
      <c r="F99" s="17"/>
      <c r="G99" s="17"/>
      <c r="H99" s="17"/>
      <c r="I99" s="17"/>
      <c r="J99" s="4"/>
      <c r="K99" s="2"/>
      <c r="L99" s="7"/>
      <c r="M99" s="11"/>
      <c r="N99" s="25">
        <f ca="1" t="shared" si="5"/>
      </c>
      <c r="O99" s="25">
        <f ca="1" t="shared" si="6"/>
      </c>
      <c r="P99" s="1">
        <f t="shared" si="7"/>
      </c>
      <c r="Q99" s="1">
        <f ca="1" t="shared" si="8"/>
      </c>
      <c r="R99" s="1">
        <f t="shared" si="9"/>
      </c>
      <c r="S99" s="1">
        <f>IF(AND($Q99&gt;='data summary'!D$8,$P99&lt;='data summary'!D$8),'data summary'!D$8,"")</f>
      </c>
      <c r="T99" s="1">
        <f>IF(AND($Q99&gt;='data summary'!E$8,$P99&lt;='data summary'!E$8),'data summary'!E$8,"")</f>
      </c>
      <c r="U99" s="1">
        <f>IF(AND($Q99&gt;='data summary'!F$8,$P99&lt;='data summary'!F$8),'data summary'!F$8,"")</f>
      </c>
      <c r="V99" s="1">
        <f>IF(AND($Q99&gt;='data summary'!G$8,$P99&lt;='data summary'!G$8),'data summary'!G$8,"")</f>
      </c>
      <c r="W99" s="1">
        <f>IF(AND($Q99&gt;='data summary'!H$8,$P99&lt;='data summary'!H$8),'data summary'!H$8,"")</f>
      </c>
      <c r="X99" s="1">
        <f>IF(AND($Q99&gt;='data summary'!I$8,$P99&lt;='data summary'!I$8),'data summary'!I$8,"")</f>
      </c>
      <c r="Y99" s="1">
        <f>IF(AND($Q99&gt;='data summary'!J$8,$P99&lt;='data summary'!J$8),'data summary'!J$8,"")</f>
      </c>
      <c r="Z99" s="1">
        <f>IF(AND($Q99&gt;='data summary'!K$8,$P99&lt;='data summary'!K$8),'data summary'!K$8,"")</f>
      </c>
      <c r="AA99" s="1">
        <f>IF(AND($Q99&gt;='data summary'!L$8,$P99&lt;='data summary'!L$8),'data summary'!L$8,"")</f>
      </c>
      <c r="AB99" s="1">
        <f>IF(AND($Q99&gt;='data summary'!M$8,$P99&lt;='data summary'!M$8),'data summary'!M$8,"")</f>
      </c>
      <c r="AC99" s="1">
        <f>IF(AND($Q99&gt;='data summary'!N$8,$P99&lt;='data summary'!N$8),'data summary'!N$8,"")</f>
      </c>
      <c r="AD99" s="26"/>
      <c r="AE99" s="26"/>
    </row>
    <row r="100" spans="1:31" ht="15">
      <c r="A100" s="26"/>
      <c r="B100" s="2"/>
      <c r="C100" s="2"/>
      <c r="D100" s="6"/>
      <c r="E100" s="8"/>
      <c r="F100" s="18"/>
      <c r="G100" s="18"/>
      <c r="H100" s="18"/>
      <c r="I100" s="18"/>
      <c r="J100" s="3"/>
      <c r="K100" s="2"/>
      <c r="L100" s="7"/>
      <c r="M100" s="11"/>
      <c r="N100" s="25">
        <f ca="1" t="shared" si="5"/>
      </c>
      <c r="O100" s="25">
        <f ca="1" t="shared" si="6"/>
      </c>
      <c r="P100" s="1">
        <f t="shared" si="7"/>
      </c>
      <c r="Q100" s="1">
        <f ca="1" t="shared" si="8"/>
      </c>
      <c r="R100" s="1">
        <f t="shared" si="9"/>
      </c>
      <c r="S100" s="1">
        <f>IF(AND($Q100&gt;='data summary'!D$8,$P100&lt;='data summary'!D$8),'data summary'!D$8,"")</f>
      </c>
      <c r="T100" s="1">
        <f>IF(AND($Q100&gt;='data summary'!E$8,$P100&lt;='data summary'!E$8),'data summary'!E$8,"")</f>
      </c>
      <c r="U100" s="1">
        <f>IF(AND($Q100&gt;='data summary'!F$8,$P100&lt;='data summary'!F$8),'data summary'!F$8,"")</f>
      </c>
      <c r="V100" s="1">
        <f>IF(AND($Q100&gt;='data summary'!G$8,$P100&lt;='data summary'!G$8),'data summary'!G$8,"")</f>
      </c>
      <c r="W100" s="1">
        <f>IF(AND($Q100&gt;='data summary'!H$8,$P100&lt;='data summary'!H$8),'data summary'!H$8,"")</f>
      </c>
      <c r="X100" s="1">
        <f>IF(AND($Q100&gt;='data summary'!I$8,$P100&lt;='data summary'!I$8),'data summary'!I$8,"")</f>
      </c>
      <c r="Y100" s="1">
        <f>IF(AND($Q100&gt;='data summary'!J$8,$P100&lt;='data summary'!J$8),'data summary'!J$8,"")</f>
      </c>
      <c r="Z100" s="1">
        <f>IF(AND($Q100&gt;='data summary'!K$8,$P100&lt;='data summary'!K$8),'data summary'!K$8,"")</f>
      </c>
      <c r="AA100" s="1">
        <f>IF(AND($Q100&gt;='data summary'!L$8,$P100&lt;='data summary'!L$8),'data summary'!L$8,"")</f>
      </c>
      <c r="AB100" s="1">
        <f>IF(AND($Q100&gt;='data summary'!M$8,$P100&lt;='data summary'!M$8),'data summary'!M$8,"")</f>
      </c>
      <c r="AC100" s="1">
        <f>IF(AND($Q100&gt;='data summary'!N$8,$P100&lt;='data summary'!N$8),'data summary'!N$8,"")</f>
      </c>
      <c r="AD100" s="26"/>
      <c r="AE100" s="26"/>
    </row>
    <row r="101" spans="1:31" ht="15">
      <c r="A101" s="26"/>
      <c r="B101" s="11"/>
      <c r="C101" s="11"/>
      <c r="D101" s="11"/>
      <c r="E101" s="12"/>
      <c r="F101" s="12"/>
      <c r="G101" s="12"/>
      <c r="H101" s="12"/>
      <c r="I101" s="12"/>
      <c r="J101" s="64"/>
      <c r="K101" s="2"/>
      <c r="L101" s="11"/>
      <c r="M101" s="11"/>
      <c r="N101" s="25">
        <f ca="1" t="shared" si="5"/>
      </c>
      <c r="O101" s="25">
        <f ca="1" t="shared" si="6"/>
      </c>
      <c r="P101" s="1">
        <f t="shared" si="7"/>
      </c>
      <c r="Q101" s="1">
        <f ca="1" t="shared" si="8"/>
      </c>
      <c r="R101" s="1">
        <f t="shared" si="9"/>
      </c>
      <c r="S101" s="1">
        <f>IF(AND($Q101&gt;='data summary'!D$8,$P101&lt;='data summary'!D$8),'data summary'!D$8,"")</f>
      </c>
      <c r="T101" s="1">
        <f>IF(AND($Q101&gt;='data summary'!E$8,$P101&lt;='data summary'!E$8),'data summary'!E$8,"")</f>
      </c>
      <c r="U101" s="1">
        <f>IF(AND($Q101&gt;='data summary'!F$8,$P101&lt;='data summary'!F$8),'data summary'!F$8,"")</f>
      </c>
      <c r="V101" s="1">
        <f>IF(AND($Q101&gt;='data summary'!G$8,$P101&lt;='data summary'!G$8),'data summary'!G$8,"")</f>
      </c>
      <c r="W101" s="1">
        <f>IF(AND($Q101&gt;='data summary'!H$8,$P101&lt;='data summary'!H$8),'data summary'!H$8,"")</f>
      </c>
      <c r="X101" s="1">
        <f>IF(AND($Q101&gt;='data summary'!I$8,$P101&lt;='data summary'!I$8),'data summary'!I$8,"")</f>
      </c>
      <c r="Y101" s="1">
        <f>IF(AND($Q101&gt;='data summary'!J$8,$P101&lt;='data summary'!J$8),'data summary'!J$8,"")</f>
      </c>
      <c r="Z101" s="1">
        <f>IF(AND($Q101&gt;='data summary'!K$8,$P101&lt;='data summary'!K$8),'data summary'!K$8,"")</f>
      </c>
      <c r="AA101" s="1">
        <f>IF(AND($Q101&gt;='data summary'!L$8,$P101&lt;='data summary'!L$8),'data summary'!L$8,"")</f>
      </c>
      <c r="AB101" s="1">
        <f>IF(AND($Q101&gt;='data summary'!M$8,$P101&lt;='data summary'!M$8),'data summary'!M$8,"")</f>
      </c>
      <c r="AC101" s="1">
        <f>IF(AND($Q101&gt;='data summary'!N$8,$P101&lt;='data summary'!N$8),'data summary'!N$8,"")</f>
      </c>
      <c r="AD101" s="26"/>
      <c r="AE101" s="26"/>
    </row>
    <row r="102" spans="1:31" ht="15">
      <c r="A102" s="26"/>
      <c r="B102" s="11"/>
      <c r="C102" s="11"/>
      <c r="D102" s="11"/>
      <c r="E102" s="11"/>
      <c r="F102" s="12"/>
      <c r="G102" s="12"/>
      <c r="H102" s="12"/>
      <c r="I102" s="12"/>
      <c r="J102" s="64"/>
      <c r="K102" s="2"/>
      <c r="L102" s="11"/>
      <c r="M102" s="11"/>
      <c r="N102" s="25">
        <f ca="1" t="shared" si="5"/>
      </c>
      <c r="O102" s="25">
        <f ca="1" t="shared" si="6"/>
      </c>
      <c r="P102" s="1">
        <f t="shared" si="7"/>
      </c>
      <c r="Q102" s="1">
        <f ca="1" t="shared" si="8"/>
      </c>
      <c r="R102" s="1">
        <f t="shared" si="9"/>
      </c>
      <c r="S102" s="1">
        <f>IF(AND($Q102&gt;='data summary'!D$8,$P102&lt;='data summary'!D$8),'data summary'!D$8,"")</f>
      </c>
      <c r="T102" s="1">
        <f>IF(AND($Q102&gt;='data summary'!E$8,$P102&lt;='data summary'!E$8),'data summary'!E$8,"")</f>
      </c>
      <c r="U102" s="1">
        <f>IF(AND($Q102&gt;='data summary'!F$8,$P102&lt;='data summary'!F$8),'data summary'!F$8,"")</f>
      </c>
      <c r="V102" s="1">
        <f>IF(AND($Q102&gt;='data summary'!G$8,$P102&lt;='data summary'!G$8),'data summary'!G$8,"")</f>
      </c>
      <c r="W102" s="1">
        <f>IF(AND($Q102&gt;='data summary'!H$8,$P102&lt;='data summary'!H$8),'data summary'!H$8,"")</f>
      </c>
      <c r="X102" s="1">
        <f>IF(AND($Q102&gt;='data summary'!I$8,$P102&lt;='data summary'!I$8),'data summary'!I$8,"")</f>
      </c>
      <c r="Y102" s="1">
        <f>IF(AND($Q102&gt;='data summary'!J$8,$P102&lt;='data summary'!J$8),'data summary'!J$8,"")</f>
      </c>
      <c r="Z102" s="1">
        <f>IF(AND($Q102&gt;='data summary'!K$8,$P102&lt;='data summary'!K$8),'data summary'!K$8,"")</f>
      </c>
      <c r="AA102" s="1">
        <f>IF(AND($Q102&gt;='data summary'!L$8,$P102&lt;='data summary'!L$8),'data summary'!L$8,"")</f>
      </c>
      <c r="AB102" s="1">
        <f>IF(AND($Q102&gt;='data summary'!M$8,$P102&lt;='data summary'!M$8),'data summary'!M$8,"")</f>
      </c>
      <c r="AC102" s="1">
        <f>IF(AND($Q102&gt;='data summary'!N$8,$P102&lt;='data summary'!N$8),'data summary'!N$8,"")</f>
      </c>
      <c r="AD102" s="26"/>
      <c r="AE102" s="26"/>
    </row>
    <row r="103" spans="1:31" ht="15">
      <c r="A103" s="26"/>
      <c r="B103" s="11"/>
      <c r="C103" s="11"/>
      <c r="D103" s="11"/>
      <c r="E103" s="11"/>
      <c r="F103" s="12"/>
      <c r="G103" s="12"/>
      <c r="H103" s="12"/>
      <c r="I103" s="12"/>
      <c r="J103" s="65"/>
      <c r="K103" s="11"/>
      <c r="L103" s="11"/>
      <c r="M103" s="11"/>
      <c r="N103" s="25">
        <f ca="1" t="shared" si="5"/>
      </c>
      <c r="O103" s="25">
        <f ca="1" t="shared" si="6"/>
      </c>
      <c r="P103" s="1">
        <f t="shared" si="7"/>
      </c>
      <c r="Q103" s="1">
        <f ca="1" t="shared" si="8"/>
      </c>
      <c r="R103" s="1">
        <f t="shared" si="9"/>
      </c>
      <c r="S103" s="1">
        <f>IF(AND($Q103&gt;='data summary'!D$8,$P103&lt;='data summary'!D$8),'data summary'!D$8,"")</f>
      </c>
      <c r="T103" s="1">
        <f>IF(AND($Q103&gt;='data summary'!E$8,$P103&lt;='data summary'!E$8),'data summary'!E$8,"")</f>
      </c>
      <c r="U103" s="1">
        <f>IF(AND($Q103&gt;='data summary'!F$8,$P103&lt;='data summary'!F$8),'data summary'!F$8,"")</f>
      </c>
      <c r="V103" s="1">
        <f>IF(AND($Q103&gt;='data summary'!G$8,$P103&lt;='data summary'!G$8),'data summary'!G$8,"")</f>
      </c>
      <c r="W103" s="1">
        <f>IF(AND($Q103&gt;='data summary'!H$8,$P103&lt;='data summary'!H$8),'data summary'!H$8,"")</f>
      </c>
      <c r="X103" s="1">
        <f>IF(AND($Q103&gt;='data summary'!I$8,$P103&lt;='data summary'!I$8),'data summary'!I$8,"")</f>
      </c>
      <c r="Y103" s="1">
        <f>IF(AND($Q103&gt;='data summary'!J$8,$P103&lt;='data summary'!J$8),'data summary'!J$8,"")</f>
      </c>
      <c r="Z103" s="1">
        <f>IF(AND($Q103&gt;='data summary'!K$8,$P103&lt;='data summary'!K$8),'data summary'!K$8,"")</f>
      </c>
      <c r="AA103" s="1">
        <f>IF(AND($Q103&gt;='data summary'!L$8,$P103&lt;='data summary'!L$8),'data summary'!L$8,"")</f>
      </c>
      <c r="AB103" s="1">
        <f>IF(AND($Q103&gt;='data summary'!M$8,$P103&lt;='data summary'!M$8),'data summary'!M$8,"")</f>
      </c>
      <c r="AC103" s="1">
        <f>IF(AND($Q103&gt;='data summary'!N$8,$P103&lt;='data summary'!N$8),'data summary'!N$8,"")</f>
      </c>
      <c r="AD103" s="26"/>
      <c r="AE103" s="26"/>
    </row>
    <row r="104" spans="1:31" ht="15">
      <c r="A104" s="26"/>
      <c r="B104" s="11"/>
      <c r="C104" s="11"/>
      <c r="D104" s="11"/>
      <c r="E104" s="11"/>
      <c r="F104" s="12"/>
      <c r="G104" s="12"/>
      <c r="H104" s="12"/>
      <c r="I104" s="12"/>
      <c r="J104" s="64"/>
      <c r="K104" s="11"/>
      <c r="L104" s="11"/>
      <c r="M104" s="11"/>
      <c r="N104" s="25">
        <f ca="1" t="shared" si="5"/>
      </c>
      <c r="O104" s="25">
        <f ca="1" t="shared" si="6"/>
      </c>
      <c r="P104" s="1">
        <f t="shared" si="7"/>
      </c>
      <c r="Q104" s="1">
        <f ca="1" t="shared" si="8"/>
      </c>
      <c r="R104" s="1">
        <f t="shared" si="9"/>
      </c>
      <c r="S104" s="1">
        <f>IF(AND($Q104&gt;='data summary'!D$8,$P104&lt;='data summary'!D$8),'data summary'!D$8,"")</f>
      </c>
      <c r="T104" s="1">
        <f>IF(AND($Q104&gt;='data summary'!E$8,$P104&lt;='data summary'!E$8),'data summary'!E$8,"")</f>
      </c>
      <c r="U104" s="1">
        <f>IF(AND($Q104&gt;='data summary'!F$8,$P104&lt;='data summary'!F$8),'data summary'!F$8,"")</f>
      </c>
      <c r="V104" s="1">
        <f>IF(AND($Q104&gt;='data summary'!G$8,$P104&lt;='data summary'!G$8),'data summary'!G$8,"")</f>
      </c>
      <c r="W104" s="1">
        <f>IF(AND($Q104&gt;='data summary'!H$8,$P104&lt;='data summary'!H$8),'data summary'!H$8,"")</f>
      </c>
      <c r="X104" s="1">
        <f>IF(AND($Q104&gt;='data summary'!I$8,$P104&lt;='data summary'!I$8),'data summary'!I$8,"")</f>
      </c>
      <c r="Y104" s="1">
        <f>IF(AND($Q104&gt;='data summary'!J$8,$P104&lt;='data summary'!J$8),'data summary'!J$8,"")</f>
      </c>
      <c r="Z104" s="1">
        <f>IF(AND($Q104&gt;='data summary'!K$8,$P104&lt;='data summary'!K$8),'data summary'!K$8,"")</f>
      </c>
      <c r="AA104" s="1">
        <f>IF(AND($Q104&gt;='data summary'!L$8,$P104&lt;='data summary'!L$8),'data summary'!L$8,"")</f>
      </c>
      <c r="AB104" s="1">
        <f>IF(AND($Q104&gt;='data summary'!M$8,$P104&lt;='data summary'!M$8),'data summary'!M$8,"")</f>
      </c>
      <c r="AC104" s="1">
        <f>IF(AND($Q104&gt;='data summary'!N$8,$P104&lt;='data summary'!N$8),'data summary'!N$8,"")</f>
      </c>
      <c r="AD104" s="26"/>
      <c r="AE104" s="26"/>
    </row>
    <row r="105" spans="1:31" ht="15">
      <c r="A105" s="26"/>
      <c r="B105" s="11"/>
      <c r="C105" s="11"/>
      <c r="D105" s="11"/>
      <c r="E105" s="11"/>
      <c r="F105" s="12"/>
      <c r="G105" s="12"/>
      <c r="H105" s="12"/>
      <c r="I105" s="12"/>
      <c r="J105" s="64"/>
      <c r="K105" s="11"/>
      <c r="L105" s="11"/>
      <c r="M105" s="11"/>
      <c r="N105" s="25">
        <f ca="1" t="shared" si="5"/>
      </c>
      <c r="O105" s="25">
        <f ca="1" t="shared" si="6"/>
      </c>
      <c r="P105" s="1">
        <f t="shared" si="7"/>
      </c>
      <c r="Q105" s="1">
        <f ca="1" t="shared" si="8"/>
      </c>
      <c r="R105" s="1">
        <f t="shared" si="9"/>
      </c>
      <c r="S105" s="1">
        <f>IF(AND($Q105&gt;='data summary'!D$8,$P105&lt;='data summary'!D$8),'data summary'!D$8,"")</f>
      </c>
      <c r="T105" s="1">
        <f>IF(AND($Q105&gt;='data summary'!E$8,$P105&lt;='data summary'!E$8),'data summary'!E$8,"")</f>
      </c>
      <c r="U105" s="1">
        <f>IF(AND($Q105&gt;='data summary'!F$8,$P105&lt;='data summary'!F$8),'data summary'!F$8,"")</f>
      </c>
      <c r="V105" s="1">
        <f>IF(AND($Q105&gt;='data summary'!G$8,$P105&lt;='data summary'!G$8),'data summary'!G$8,"")</f>
      </c>
      <c r="W105" s="1">
        <f>IF(AND($Q105&gt;='data summary'!H$8,$P105&lt;='data summary'!H$8),'data summary'!H$8,"")</f>
      </c>
      <c r="X105" s="1">
        <f>IF(AND($Q105&gt;='data summary'!I$8,$P105&lt;='data summary'!I$8),'data summary'!I$8,"")</f>
      </c>
      <c r="Y105" s="1">
        <f>IF(AND($Q105&gt;='data summary'!J$8,$P105&lt;='data summary'!J$8),'data summary'!J$8,"")</f>
      </c>
      <c r="Z105" s="1">
        <f>IF(AND($Q105&gt;='data summary'!K$8,$P105&lt;='data summary'!K$8),'data summary'!K$8,"")</f>
      </c>
      <c r="AA105" s="1">
        <f>IF(AND($Q105&gt;='data summary'!L$8,$P105&lt;='data summary'!L$8),'data summary'!L$8,"")</f>
      </c>
      <c r="AB105" s="1">
        <f>IF(AND($Q105&gt;='data summary'!M$8,$P105&lt;='data summary'!M$8),'data summary'!M$8,"")</f>
      </c>
      <c r="AC105" s="1">
        <f>IF(AND($Q105&gt;='data summary'!N$8,$P105&lt;='data summary'!N$8),'data summary'!N$8,"")</f>
      </c>
      <c r="AD105" s="26"/>
      <c r="AE105" s="26"/>
    </row>
    <row r="106" spans="1:31" ht="15">
      <c r="A106" s="26"/>
      <c r="B106" s="11"/>
      <c r="C106" s="11"/>
      <c r="D106" s="11"/>
      <c r="E106" s="11"/>
      <c r="F106" s="12"/>
      <c r="G106" s="12"/>
      <c r="H106" s="12"/>
      <c r="I106" s="12"/>
      <c r="J106" s="64"/>
      <c r="K106" s="11"/>
      <c r="L106" s="11"/>
      <c r="M106" s="11"/>
      <c r="N106" s="25">
        <f ca="1" t="shared" si="5"/>
      </c>
      <c r="O106" s="25">
        <f ca="1" t="shared" si="6"/>
      </c>
      <c r="P106" s="1">
        <f t="shared" si="7"/>
      </c>
      <c r="Q106" s="1">
        <f ca="1" t="shared" si="8"/>
      </c>
      <c r="R106" s="1">
        <f t="shared" si="9"/>
      </c>
      <c r="S106" s="1">
        <f>IF(AND($Q106&gt;='data summary'!D$8,$P106&lt;='data summary'!D$8),'data summary'!D$8,"")</f>
      </c>
      <c r="T106" s="1">
        <f>IF(AND($Q106&gt;='data summary'!E$8,$P106&lt;='data summary'!E$8),'data summary'!E$8,"")</f>
      </c>
      <c r="U106" s="1">
        <f>IF(AND($Q106&gt;='data summary'!F$8,$P106&lt;='data summary'!F$8),'data summary'!F$8,"")</f>
      </c>
      <c r="V106" s="1">
        <f>IF(AND($Q106&gt;='data summary'!G$8,$P106&lt;='data summary'!G$8),'data summary'!G$8,"")</f>
      </c>
      <c r="W106" s="1">
        <f>IF(AND($Q106&gt;='data summary'!H$8,$P106&lt;='data summary'!H$8),'data summary'!H$8,"")</f>
      </c>
      <c r="X106" s="1">
        <f>IF(AND($Q106&gt;='data summary'!I$8,$P106&lt;='data summary'!I$8),'data summary'!I$8,"")</f>
      </c>
      <c r="Y106" s="1">
        <f>IF(AND($Q106&gt;='data summary'!J$8,$P106&lt;='data summary'!J$8),'data summary'!J$8,"")</f>
      </c>
      <c r="Z106" s="1">
        <f>IF(AND($Q106&gt;='data summary'!K$8,$P106&lt;='data summary'!K$8),'data summary'!K$8,"")</f>
      </c>
      <c r="AA106" s="1">
        <f>IF(AND($Q106&gt;='data summary'!L$8,$P106&lt;='data summary'!L$8),'data summary'!L$8,"")</f>
      </c>
      <c r="AB106" s="1">
        <f>IF(AND($Q106&gt;='data summary'!M$8,$P106&lt;='data summary'!M$8),'data summary'!M$8,"")</f>
      </c>
      <c r="AC106" s="1">
        <f>IF(AND($Q106&gt;='data summary'!N$8,$P106&lt;='data summary'!N$8),'data summary'!N$8,"")</f>
      </c>
      <c r="AD106" s="26"/>
      <c r="AE106" s="26"/>
    </row>
    <row r="107" spans="1:31" ht="15">
      <c r="A107" s="26"/>
      <c r="B107" s="11"/>
      <c r="C107" s="11"/>
      <c r="D107" s="11"/>
      <c r="E107" s="11"/>
      <c r="F107" s="12"/>
      <c r="G107" s="12"/>
      <c r="H107" s="12"/>
      <c r="I107" s="12"/>
      <c r="J107" s="64"/>
      <c r="K107" s="11"/>
      <c r="L107" s="11"/>
      <c r="M107" s="11"/>
      <c r="N107" s="25">
        <f ca="1" t="shared" si="5"/>
      </c>
      <c r="O107" s="25">
        <f ca="1" t="shared" si="6"/>
      </c>
      <c r="P107" s="1">
        <f t="shared" si="7"/>
      </c>
      <c r="Q107" s="1">
        <f ca="1" t="shared" si="8"/>
      </c>
      <c r="R107" s="1">
        <f t="shared" si="9"/>
      </c>
      <c r="S107" s="1">
        <f>IF(AND($Q107&gt;='data summary'!D$8,$P107&lt;='data summary'!D$8),'data summary'!D$8,"")</f>
      </c>
      <c r="T107" s="1">
        <f>IF(AND($Q107&gt;='data summary'!E$8,$P107&lt;='data summary'!E$8),'data summary'!E$8,"")</f>
      </c>
      <c r="U107" s="1">
        <f>IF(AND($Q107&gt;='data summary'!F$8,$P107&lt;='data summary'!F$8),'data summary'!F$8,"")</f>
      </c>
      <c r="V107" s="1">
        <f>IF(AND($Q107&gt;='data summary'!G$8,$P107&lt;='data summary'!G$8),'data summary'!G$8,"")</f>
      </c>
      <c r="W107" s="1">
        <f>IF(AND($Q107&gt;='data summary'!H$8,$P107&lt;='data summary'!H$8),'data summary'!H$8,"")</f>
      </c>
      <c r="X107" s="1">
        <f>IF(AND($Q107&gt;='data summary'!I$8,$P107&lt;='data summary'!I$8),'data summary'!I$8,"")</f>
      </c>
      <c r="Y107" s="1">
        <f>IF(AND($Q107&gt;='data summary'!J$8,$P107&lt;='data summary'!J$8),'data summary'!J$8,"")</f>
      </c>
      <c r="Z107" s="1">
        <f>IF(AND($Q107&gt;='data summary'!K$8,$P107&lt;='data summary'!K$8),'data summary'!K$8,"")</f>
      </c>
      <c r="AA107" s="1">
        <f>IF(AND($Q107&gt;='data summary'!L$8,$P107&lt;='data summary'!L$8),'data summary'!L$8,"")</f>
      </c>
      <c r="AB107" s="1">
        <f>IF(AND($Q107&gt;='data summary'!M$8,$P107&lt;='data summary'!M$8),'data summary'!M$8,"")</f>
      </c>
      <c r="AC107" s="1">
        <f>IF(AND($Q107&gt;='data summary'!N$8,$P107&lt;='data summary'!N$8),'data summary'!N$8,"")</f>
      </c>
      <c r="AD107" s="26"/>
      <c r="AE107" s="26"/>
    </row>
    <row r="108" spans="1:31" ht="15">
      <c r="A108" s="26"/>
      <c r="B108" s="11"/>
      <c r="C108" s="11"/>
      <c r="D108" s="11"/>
      <c r="E108" s="11"/>
      <c r="F108" s="12"/>
      <c r="G108" s="12"/>
      <c r="H108" s="12"/>
      <c r="I108" s="12"/>
      <c r="J108" s="64"/>
      <c r="K108" s="11"/>
      <c r="L108" s="11"/>
      <c r="M108" s="11"/>
      <c r="N108" s="25">
        <f ca="1" t="shared" si="5"/>
      </c>
      <c r="O108" s="25">
        <f ca="1" t="shared" si="6"/>
      </c>
      <c r="P108" s="1">
        <f t="shared" si="7"/>
      </c>
      <c r="Q108" s="1">
        <f ca="1" t="shared" si="8"/>
      </c>
      <c r="R108" s="1">
        <f t="shared" si="9"/>
      </c>
      <c r="S108" s="1">
        <f>IF(AND($Q108&gt;='data summary'!D$8,$P108&lt;='data summary'!D$8),'data summary'!D$8,"")</f>
      </c>
      <c r="T108" s="1">
        <f>IF(AND($Q108&gt;='data summary'!E$8,$P108&lt;='data summary'!E$8),'data summary'!E$8,"")</f>
      </c>
      <c r="U108" s="1">
        <f>IF(AND($Q108&gt;='data summary'!F$8,$P108&lt;='data summary'!F$8),'data summary'!F$8,"")</f>
      </c>
      <c r="V108" s="1">
        <f>IF(AND($Q108&gt;='data summary'!G$8,$P108&lt;='data summary'!G$8),'data summary'!G$8,"")</f>
      </c>
      <c r="W108" s="1">
        <f>IF(AND($Q108&gt;='data summary'!H$8,$P108&lt;='data summary'!H$8),'data summary'!H$8,"")</f>
      </c>
      <c r="X108" s="1">
        <f>IF(AND($Q108&gt;='data summary'!I$8,$P108&lt;='data summary'!I$8),'data summary'!I$8,"")</f>
      </c>
      <c r="Y108" s="1">
        <f>IF(AND($Q108&gt;='data summary'!J$8,$P108&lt;='data summary'!J$8),'data summary'!J$8,"")</f>
      </c>
      <c r="Z108" s="1">
        <f>IF(AND($Q108&gt;='data summary'!K$8,$P108&lt;='data summary'!K$8),'data summary'!K$8,"")</f>
      </c>
      <c r="AA108" s="1">
        <f>IF(AND($Q108&gt;='data summary'!L$8,$P108&lt;='data summary'!L$8),'data summary'!L$8,"")</f>
      </c>
      <c r="AB108" s="1">
        <f>IF(AND($Q108&gt;='data summary'!M$8,$P108&lt;='data summary'!M$8),'data summary'!M$8,"")</f>
      </c>
      <c r="AC108" s="1">
        <f>IF(AND($Q108&gt;='data summary'!N$8,$P108&lt;='data summary'!N$8),'data summary'!N$8,"")</f>
      </c>
      <c r="AD108" s="26"/>
      <c r="AE108" s="26"/>
    </row>
    <row r="109" spans="1:31" ht="15">
      <c r="A109" s="26"/>
      <c r="B109" s="11"/>
      <c r="C109" s="11"/>
      <c r="D109" s="11"/>
      <c r="E109" s="11"/>
      <c r="F109" s="12"/>
      <c r="G109" s="12"/>
      <c r="H109" s="12"/>
      <c r="I109" s="12"/>
      <c r="J109" s="64"/>
      <c r="K109" s="11"/>
      <c r="L109" s="11"/>
      <c r="M109" s="11"/>
      <c r="N109" s="25">
        <f ca="1" t="shared" si="5"/>
      </c>
      <c r="O109" s="25">
        <f ca="1" t="shared" si="6"/>
      </c>
      <c r="P109" s="1">
        <f t="shared" si="7"/>
      </c>
      <c r="Q109" s="1">
        <f ca="1" t="shared" si="8"/>
      </c>
      <c r="R109" s="1">
        <f t="shared" si="9"/>
      </c>
      <c r="S109" s="1">
        <f>IF(AND($Q109&gt;='data summary'!D$8,$P109&lt;='data summary'!D$8),'data summary'!D$8,"")</f>
      </c>
      <c r="T109" s="1">
        <f>IF(AND($Q109&gt;='data summary'!E$8,$P109&lt;='data summary'!E$8),'data summary'!E$8,"")</f>
      </c>
      <c r="U109" s="1">
        <f>IF(AND($Q109&gt;='data summary'!F$8,$P109&lt;='data summary'!F$8),'data summary'!F$8,"")</f>
      </c>
      <c r="V109" s="1">
        <f>IF(AND($Q109&gt;='data summary'!G$8,$P109&lt;='data summary'!G$8),'data summary'!G$8,"")</f>
      </c>
      <c r="W109" s="1">
        <f>IF(AND($Q109&gt;='data summary'!H$8,$P109&lt;='data summary'!H$8),'data summary'!H$8,"")</f>
      </c>
      <c r="X109" s="1">
        <f>IF(AND($Q109&gt;='data summary'!I$8,$P109&lt;='data summary'!I$8),'data summary'!I$8,"")</f>
      </c>
      <c r="Y109" s="1">
        <f>IF(AND($Q109&gt;='data summary'!J$8,$P109&lt;='data summary'!J$8),'data summary'!J$8,"")</f>
      </c>
      <c r="Z109" s="1">
        <f>IF(AND($Q109&gt;='data summary'!K$8,$P109&lt;='data summary'!K$8),'data summary'!K$8,"")</f>
      </c>
      <c r="AA109" s="1">
        <f>IF(AND($Q109&gt;='data summary'!L$8,$P109&lt;='data summary'!L$8),'data summary'!L$8,"")</f>
      </c>
      <c r="AB109" s="1">
        <f>IF(AND($Q109&gt;='data summary'!M$8,$P109&lt;='data summary'!M$8),'data summary'!M$8,"")</f>
      </c>
      <c r="AC109" s="1">
        <f>IF(AND($Q109&gt;='data summary'!N$8,$P109&lt;='data summary'!N$8),'data summary'!N$8,"")</f>
      </c>
      <c r="AD109" s="26"/>
      <c r="AE109" s="26"/>
    </row>
    <row r="110" spans="1:31" ht="15">
      <c r="A110" s="26"/>
      <c r="B110" s="11"/>
      <c r="C110" s="11"/>
      <c r="D110" s="11"/>
      <c r="E110" s="11"/>
      <c r="F110" s="12"/>
      <c r="G110" s="12"/>
      <c r="H110" s="12"/>
      <c r="I110" s="12"/>
      <c r="J110" s="64"/>
      <c r="K110" s="11"/>
      <c r="L110" s="11"/>
      <c r="M110" s="11"/>
      <c r="N110" s="25">
        <f ca="1" t="shared" si="5"/>
      </c>
      <c r="O110" s="25">
        <f ca="1" t="shared" si="6"/>
      </c>
      <c r="P110" s="1">
        <f t="shared" si="7"/>
      </c>
      <c r="Q110" s="1">
        <f ca="1" t="shared" si="8"/>
      </c>
      <c r="R110" s="1">
        <f t="shared" si="9"/>
      </c>
      <c r="S110" s="1">
        <f>IF(AND($Q110&gt;='data summary'!D$8,$P110&lt;='data summary'!D$8),'data summary'!D$8,"")</f>
      </c>
      <c r="T110" s="1">
        <f>IF(AND($Q110&gt;='data summary'!E$8,$P110&lt;='data summary'!E$8),'data summary'!E$8,"")</f>
      </c>
      <c r="U110" s="1">
        <f>IF(AND($Q110&gt;='data summary'!F$8,$P110&lt;='data summary'!F$8),'data summary'!F$8,"")</f>
      </c>
      <c r="V110" s="1">
        <f>IF(AND($Q110&gt;='data summary'!G$8,$P110&lt;='data summary'!G$8),'data summary'!G$8,"")</f>
      </c>
      <c r="W110" s="1">
        <f>IF(AND($Q110&gt;='data summary'!H$8,$P110&lt;='data summary'!H$8),'data summary'!H$8,"")</f>
      </c>
      <c r="X110" s="1">
        <f>IF(AND($Q110&gt;='data summary'!I$8,$P110&lt;='data summary'!I$8),'data summary'!I$8,"")</f>
      </c>
      <c r="Y110" s="1">
        <f>IF(AND($Q110&gt;='data summary'!J$8,$P110&lt;='data summary'!J$8),'data summary'!J$8,"")</f>
      </c>
      <c r="Z110" s="1">
        <f>IF(AND($Q110&gt;='data summary'!K$8,$P110&lt;='data summary'!K$8),'data summary'!K$8,"")</f>
      </c>
      <c r="AA110" s="1">
        <f>IF(AND($Q110&gt;='data summary'!L$8,$P110&lt;='data summary'!L$8),'data summary'!L$8,"")</f>
      </c>
      <c r="AB110" s="1">
        <f>IF(AND($Q110&gt;='data summary'!M$8,$P110&lt;='data summary'!M$8),'data summary'!M$8,"")</f>
      </c>
      <c r="AC110" s="1">
        <f>IF(AND($Q110&gt;='data summary'!N$8,$P110&lt;='data summary'!N$8),'data summary'!N$8,"")</f>
      </c>
      <c r="AD110" s="26"/>
      <c r="AE110" s="26"/>
    </row>
    <row r="111" spans="1:31" ht="15">
      <c r="A111" s="26"/>
      <c r="B111" s="11"/>
      <c r="C111" s="11"/>
      <c r="D111" s="11"/>
      <c r="E111" s="11"/>
      <c r="F111" s="12"/>
      <c r="G111" s="12"/>
      <c r="H111" s="12"/>
      <c r="I111" s="12"/>
      <c r="J111" s="64"/>
      <c r="K111" s="11"/>
      <c r="L111" s="11"/>
      <c r="M111" s="11"/>
      <c r="N111" s="25">
        <f ca="1" t="shared" si="5"/>
      </c>
      <c r="O111" s="25">
        <f ca="1" t="shared" si="6"/>
      </c>
      <c r="P111" s="1">
        <f t="shared" si="7"/>
      </c>
      <c r="Q111" s="1">
        <f ca="1" t="shared" si="8"/>
      </c>
      <c r="R111" s="1">
        <f t="shared" si="9"/>
      </c>
      <c r="S111" s="1">
        <f>IF(AND($Q111&gt;='data summary'!D$8,$P111&lt;='data summary'!D$8),'data summary'!D$8,"")</f>
      </c>
      <c r="T111" s="1">
        <f>IF(AND($Q111&gt;='data summary'!E$8,$P111&lt;='data summary'!E$8),'data summary'!E$8,"")</f>
      </c>
      <c r="U111" s="1">
        <f>IF(AND($Q111&gt;='data summary'!F$8,$P111&lt;='data summary'!F$8),'data summary'!F$8,"")</f>
      </c>
      <c r="V111" s="1">
        <f>IF(AND($Q111&gt;='data summary'!G$8,$P111&lt;='data summary'!G$8),'data summary'!G$8,"")</f>
      </c>
      <c r="W111" s="1">
        <f>IF(AND($Q111&gt;='data summary'!H$8,$P111&lt;='data summary'!H$8),'data summary'!H$8,"")</f>
      </c>
      <c r="X111" s="1">
        <f>IF(AND($Q111&gt;='data summary'!I$8,$P111&lt;='data summary'!I$8),'data summary'!I$8,"")</f>
      </c>
      <c r="Y111" s="1">
        <f>IF(AND($Q111&gt;='data summary'!J$8,$P111&lt;='data summary'!J$8),'data summary'!J$8,"")</f>
      </c>
      <c r="Z111" s="1">
        <f>IF(AND($Q111&gt;='data summary'!K$8,$P111&lt;='data summary'!K$8),'data summary'!K$8,"")</f>
      </c>
      <c r="AA111" s="1">
        <f>IF(AND($Q111&gt;='data summary'!L$8,$P111&lt;='data summary'!L$8),'data summary'!L$8,"")</f>
      </c>
      <c r="AB111" s="1">
        <f>IF(AND($Q111&gt;='data summary'!M$8,$P111&lt;='data summary'!M$8),'data summary'!M$8,"")</f>
      </c>
      <c r="AC111" s="1">
        <f>IF(AND($Q111&gt;='data summary'!N$8,$P111&lt;='data summary'!N$8),'data summary'!N$8,"")</f>
      </c>
      <c r="AD111" s="26"/>
      <c r="AE111" s="26"/>
    </row>
    <row r="112" spans="1:31" ht="15">
      <c r="A112" s="26"/>
      <c r="B112" s="11"/>
      <c r="C112" s="11"/>
      <c r="D112" s="11"/>
      <c r="E112" s="11"/>
      <c r="F112" s="12"/>
      <c r="G112" s="12"/>
      <c r="H112" s="12"/>
      <c r="I112" s="12"/>
      <c r="J112" s="64"/>
      <c r="K112" s="11"/>
      <c r="L112" s="11"/>
      <c r="M112" s="11"/>
      <c r="N112" s="25">
        <f ca="1" t="shared" si="5"/>
      </c>
      <c r="O112" s="25">
        <f ca="1" t="shared" si="6"/>
      </c>
      <c r="P112" s="1">
        <f t="shared" si="7"/>
      </c>
      <c r="Q112" s="1">
        <f ca="1" t="shared" si="8"/>
      </c>
      <c r="R112" s="1">
        <f t="shared" si="9"/>
      </c>
      <c r="S112" s="1">
        <f>IF(AND($Q112&gt;='data summary'!D$8,$P112&lt;='data summary'!D$8),'data summary'!D$8,"")</f>
      </c>
      <c r="T112" s="1">
        <f>IF(AND($Q112&gt;='data summary'!E$8,$P112&lt;='data summary'!E$8),'data summary'!E$8,"")</f>
      </c>
      <c r="U112" s="1">
        <f>IF(AND($Q112&gt;='data summary'!F$8,$P112&lt;='data summary'!F$8),'data summary'!F$8,"")</f>
      </c>
      <c r="V112" s="1">
        <f>IF(AND($Q112&gt;='data summary'!G$8,$P112&lt;='data summary'!G$8),'data summary'!G$8,"")</f>
      </c>
      <c r="W112" s="1">
        <f>IF(AND($Q112&gt;='data summary'!H$8,$P112&lt;='data summary'!H$8),'data summary'!H$8,"")</f>
      </c>
      <c r="X112" s="1">
        <f>IF(AND($Q112&gt;='data summary'!I$8,$P112&lt;='data summary'!I$8),'data summary'!I$8,"")</f>
      </c>
      <c r="Y112" s="1">
        <f>IF(AND($Q112&gt;='data summary'!J$8,$P112&lt;='data summary'!J$8),'data summary'!J$8,"")</f>
      </c>
      <c r="Z112" s="1">
        <f>IF(AND($Q112&gt;='data summary'!K$8,$P112&lt;='data summary'!K$8),'data summary'!K$8,"")</f>
      </c>
      <c r="AA112" s="1">
        <f>IF(AND($Q112&gt;='data summary'!L$8,$P112&lt;='data summary'!L$8),'data summary'!L$8,"")</f>
      </c>
      <c r="AB112" s="1">
        <f>IF(AND($Q112&gt;='data summary'!M$8,$P112&lt;='data summary'!M$8),'data summary'!M$8,"")</f>
      </c>
      <c r="AC112" s="1">
        <f>IF(AND($Q112&gt;='data summary'!N$8,$P112&lt;='data summary'!N$8),'data summary'!N$8,"")</f>
      </c>
      <c r="AD112" s="26"/>
      <c r="AE112" s="26"/>
    </row>
    <row r="113" spans="1:31" ht="15">
      <c r="A113" s="26"/>
      <c r="B113" s="11"/>
      <c r="C113" s="11"/>
      <c r="D113" s="11"/>
      <c r="E113" s="11"/>
      <c r="F113" s="12"/>
      <c r="G113" s="12"/>
      <c r="H113" s="12"/>
      <c r="I113" s="12"/>
      <c r="J113" s="64"/>
      <c r="K113" s="11"/>
      <c r="L113" s="11"/>
      <c r="M113" s="11"/>
      <c r="N113" s="25">
        <f ca="1" t="shared" si="5"/>
      </c>
      <c r="O113" s="25">
        <f ca="1" t="shared" si="6"/>
      </c>
      <c r="P113" s="1">
        <f t="shared" si="7"/>
      </c>
      <c r="Q113" s="1">
        <f ca="1" t="shared" si="8"/>
      </c>
      <c r="R113" s="1">
        <f t="shared" si="9"/>
      </c>
      <c r="S113" s="1">
        <f>IF(AND($Q113&gt;='data summary'!D$8,$P113&lt;='data summary'!D$8),'data summary'!D$8,"")</f>
      </c>
      <c r="T113" s="1">
        <f>IF(AND($Q113&gt;='data summary'!E$8,$P113&lt;='data summary'!E$8),'data summary'!E$8,"")</f>
      </c>
      <c r="U113" s="1">
        <f>IF(AND($Q113&gt;='data summary'!F$8,$P113&lt;='data summary'!F$8),'data summary'!F$8,"")</f>
      </c>
      <c r="V113" s="1">
        <f>IF(AND($Q113&gt;='data summary'!G$8,$P113&lt;='data summary'!G$8),'data summary'!G$8,"")</f>
      </c>
      <c r="W113" s="1">
        <f>IF(AND($Q113&gt;='data summary'!H$8,$P113&lt;='data summary'!H$8),'data summary'!H$8,"")</f>
      </c>
      <c r="X113" s="1">
        <f>IF(AND($Q113&gt;='data summary'!I$8,$P113&lt;='data summary'!I$8),'data summary'!I$8,"")</f>
      </c>
      <c r="Y113" s="1">
        <f>IF(AND($Q113&gt;='data summary'!J$8,$P113&lt;='data summary'!J$8),'data summary'!J$8,"")</f>
      </c>
      <c r="Z113" s="1">
        <f>IF(AND($Q113&gt;='data summary'!K$8,$P113&lt;='data summary'!K$8),'data summary'!K$8,"")</f>
      </c>
      <c r="AA113" s="1">
        <f>IF(AND($Q113&gt;='data summary'!L$8,$P113&lt;='data summary'!L$8),'data summary'!L$8,"")</f>
      </c>
      <c r="AB113" s="1">
        <f>IF(AND($Q113&gt;='data summary'!M$8,$P113&lt;='data summary'!M$8),'data summary'!M$8,"")</f>
      </c>
      <c r="AC113" s="1">
        <f>IF(AND($Q113&gt;='data summary'!N$8,$P113&lt;='data summary'!N$8),'data summary'!N$8,"")</f>
      </c>
      <c r="AD113" s="26"/>
      <c r="AE113" s="26"/>
    </row>
    <row r="114" spans="1:31" ht="15">
      <c r="A114" s="26"/>
      <c r="B114" s="11"/>
      <c r="C114" s="11"/>
      <c r="D114" s="11"/>
      <c r="E114" s="11"/>
      <c r="F114" s="12"/>
      <c r="G114" s="12"/>
      <c r="H114" s="12"/>
      <c r="I114" s="12"/>
      <c r="J114" s="64"/>
      <c r="K114" s="11"/>
      <c r="L114" s="11"/>
      <c r="M114" s="11"/>
      <c r="N114" s="25">
        <f ca="1" t="shared" si="5"/>
      </c>
      <c r="O114" s="25">
        <f ca="1" t="shared" si="6"/>
      </c>
      <c r="P114" s="1">
        <f t="shared" si="7"/>
      </c>
      <c r="Q114" s="1">
        <f ca="1" t="shared" si="8"/>
      </c>
      <c r="R114" s="1">
        <f t="shared" si="9"/>
      </c>
      <c r="S114" s="1">
        <f>IF(AND($Q114&gt;='data summary'!D$8,$P114&lt;='data summary'!D$8),'data summary'!D$8,"")</f>
      </c>
      <c r="T114" s="1">
        <f>IF(AND($Q114&gt;='data summary'!E$8,$P114&lt;='data summary'!E$8),'data summary'!E$8,"")</f>
      </c>
      <c r="U114" s="1">
        <f>IF(AND($Q114&gt;='data summary'!F$8,$P114&lt;='data summary'!F$8),'data summary'!F$8,"")</f>
      </c>
      <c r="V114" s="1">
        <f>IF(AND($Q114&gt;='data summary'!G$8,$P114&lt;='data summary'!G$8),'data summary'!G$8,"")</f>
      </c>
      <c r="W114" s="1">
        <f>IF(AND($Q114&gt;='data summary'!H$8,$P114&lt;='data summary'!H$8),'data summary'!H$8,"")</f>
      </c>
      <c r="X114" s="1">
        <f>IF(AND($Q114&gt;='data summary'!I$8,$P114&lt;='data summary'!I$8),'data summary'!I$8,"")</f>
      </c>
      <c r="Y114" s="1">
        <f>IF(AND($Q114&gt;='data summary'!J$8,$P114&lt;='data summary'!J$8),'data summary'!J$8,"")</f>
      </c>
      <c r="Z114" s="1">
        <f>IF(AND($Q114&gt;='data summary'!K$8,$P114&lt;='data summary'!K$8),'data summary'!K$8,"")</f>
      </c>
      <c r="AA114" s="1">
        <f>IF(AND($Q114&gt;='data summary'!L$8,$P114&lt;='data summary'!L$8),'data summary'!L$8,"")</f>
      </c>
      <c r="AB114" s="1">
        <f>IF(AND($Q114&gt;='data summary'!M$8,$P114&lt;='data summary'!M$8),'data summary'!M$8,"")</f>
      </c>
      <c r="AC114" s="1">
        <f>IF(AND($Q114&gt;='data summary'!N$8,$P114&lt;='data summary'!N$8),'data summary'!N$8,"")</f>
      </c>
      <c r="AD114" s="26"/>
      <c r="AE114" s="26"/>
    </row>
    <row r="115" spans="1:31" ht="15">
      <c r="A115" s="26"/>
      <c r="B115" s="11"/>
      <c r="C115" s="11"/>
      <c r="D115" s="11"/>
      <c r="E115" s="11"/>
      <c r="F115" s="12"/>
      <c r="G115" s="12"/>
      <c r="H115" s="12"/>
      <c r="I115" s="12"/>
      <c r="J115" s="64"/>
      <c r="K115" s="11"/>
      <c r="L115" s="11"/>
      <c r="M115" s="11"/>
      <c r="N115" s="25">
        <f ca="1" t="shared" si="5"/>
      </c>
      <c r="O115" s="25">
        <f ca="1" t="shared" si="6"/>
      </c>
      <c r="P115" s="1">
        <f t="shared" si="7"/>
      </c>
      <c r="Q115" s="1">
        <f ca="1" t="shared" si="8"/>
      </c>
      <c r="R115" s="1">
        <f t="shared" si="9"/>
      </c>
      <c r="S115" s="1">
        <f>IF(AND($Q115&gt;='data summary'!D$8,$P115&lt;='data summary'!D$8),'data summary'!D$8,"")</f>
      </c>
      <c r="T115" s="1">
        <f>IF(AND($Q115&gt;='data summary'!E$8,$P115&lt;='data summary'!E$8),'data summary'!E$8,"")</f>
      </c>
      <c r="U115" s="1">
        <f>IF(AND($Q115&gt;='data summary'!F$8,$P115&lt;='data summary'!F$8),'data summary'!F$8,"")</f>
      </c>
      <c r="V115" s="1">
        <f>IF(AND($Q115&gt;='data summary'!G$8,$P115&lt;='data summary'!G$8),'data summary'!G$8,"")</f>
      </c>
      <c r="W115" s="1">
        <f>IF(AND($Q115&gt;='data summary'!H$8,$P115&lt;='data summary'!H$8),'data summary'!H$8,"")</f>
      </c>
      <c r="X115" s="1">
        <f>IF(AND($Q115&gt;='data summary'!I$8,$P115&lt;='data summary'!I$8),'data summary'!I$8,"")</f>
      </c>
      <c r="Y115" s="1">
        <f>IF(AND($Q115&gt;='data summary'!J$8,$P115&lt;='data summary'!J$8),'data summary'!J$8,"")</f>
      </c>
      <c r="Z115" s="1">
        <f>IF(AND($Q115&gt;='data summary'!K$8,$P115&lt;='data summary'!K$8),'data summary'!K$8,"")</f>
      </c>
      <c r="AA115" s="1">
        <f>IF(AND($Q115&gt;='data summary'!L$8,$P115&lt;='data summary'!L$8),'data summary'!L$8,"")</f>
      </c>
      <c r="AB115" s="1">
        <f>IF(AND($Q115&gt;='data summary'!M$8,$P115&lt;='data summary'!M$8),'data summary'!M$8,"")</f>
      </c>
      <c r="AC115" s="1">
        <f>IF(AND($Q115&gt;='data summary'!N$8,$P115&lt;='data summary'!N$8),'data summary'!N$8,"")</f>
      </c>
      <c r="AD115" s="26"/>
      <c r="AE115" s="26"/>
    </row>
    <row r="116" spans="1:31" ht="15">
      <c r="A116" s="26"/>
      <c r="B116" s="11"/>
      <c r="C116" s="11"/>
      <c r="D116" s="11"/>
      <c r="E116" s="11"/>
      <c r="F116" s="12"/>
      <c r="G116" s="12"/>
      <c r="H116" s="12"/>
      <c r="I116" s="12"/>
      <c r="J116" s="64"/>
      <c r="K116" s="11"/>
      <c r="L116" s="11"/>
      <c r="M116" s="11"/>
      <c r="N116" s="25">
        <f ca="1" t="shared" si="5"/>
      </c>
      <c r="O116" s="25">
        <f ca="1" t="shared" si="6"/>
      </c>
      <c r="P116" s="1">
        <f t="shared" si="7"/>
      </c>
      <c r="Q116" s="1">
        <f ca="1" t="shared" si="8"/>
      </c>
      <c r="R116" s="1">
        <f t="shared" si="9"/>
      </c>
      <c r="S116" s="1">
        <f>IF(AND($Q116&gt;='data summary'!D$8,$P116&lt;='data summary'!D$8),'data summary'!D$8,"")</f>
      </c>
      <c r="T116" s="1">
        <f>IF(AND($Q116&gt;='data summary'!E$8,$P116&lt;='data summary'!E$8),'data summary'!E$8,"")</f>
      </c>
      <c r="U116" s="1">
        <f>IF(AND($Q116&gt;='data summary'!F$8,$P116&lt;='data summary'!F$8),'data summary'!F$8,"")</f>
      </c>
      <c r="V116" s="1">
        <f>IF(AND($Q116&gt;='data summary'!G$8,$P116&lt;='data summary'!G$8),'data summary'!G$8,"")</f>
      </c>
      <c r="W116" s="1">
        <f>IF(AND($Q116&gt;='data summary'!H$8,$P116&lt;='data summary'!H$8),'data summary'!H$8,"")</f>
      </c>
      <c r="X116" s="1">
        <f>IF(AND($Q116&gt;='data summary'!I$8,$P116&lt;='data summary'!I$8),'data summary'!I$8,"")</f>
      </c>
      <c r="Y116" s="1">
        <f>IF(AND($Q116&gt;='data summary'!J$8,$P116&lt;='data summary'!J$8),'data summary'!J$8,"")</f>
      </c>
      <c r="Z116" s="1">
        <f>IF(AND($Q116&gt;='data summary'!K$8,$P116&lt;='data summary'!K$8),'data summary'!K$8,"")</f>
      </c>
      <c r="AA116" s="1">
        <f>IF(AND($Q116&gt;='data summary'!L$8,$P116&lt;='data summary'!L$8),'data summary'!L$8,"")</f>
      </c>
      <c r="AB116" s="1">
        <f>IF(AND($Q116&gt;='data summary'!M$8,$P116&lt;='data summary'!M$8),'data summary'!M$8,"")</f>
      </c>
      <c r="AC116" s="1">
        <f>IF(AND($Q116&gt;='data summary'!N$8,$P116&lt;='data summary'!N$8),'data summary'!N$8,"")</f>
      </c>
      <c r="AD116" s="26"/>
      <c r="AE116" s="26"/>
    </row>
    <row r="117" spans="1:31" ht="15">
      <c r="A117" s="26"/>
      <c r="B117" s="11"/>
      <c r="C117" s="11"/>
      <c r="D117" s="11"/>
      <c r="E117" s="11"/>
      <c r="F117" s="12"/>
      <c r="G117" s="12"/>
      <c r="H117" s="12"/>
      <c r="I117" s="12"/>
      <c r="J117" s="64"/>
      <c r="K117" s="11"/>
      <c r="L117" s="11"/>
      <c r="M117" s="11"/>
      <c r="N117" s="25">
        <f ca="1" t="shared" si="5"/>
      </c>
      <c r="O117" s="25">
        <f ca="1" t="shared" si="6"/>
      </c>
      <c r="P117" s="1">
        <f t="shared" si="7"/>
      </c>
      <c r="Q117" s="1">
        <f ca="1" t="shared" si="8"/>
      </c>
      <c r="R117" s="1">
        <f t="shared" si="9"/>
      </c>
      <c r="S117" s="1">
        <f>IF(AND($Q117&gt;='data summary'!D$8,$P117&lt;='data summary'!D$8),'data summary'!D$8,"")</f>
      </c>
      <c r="T117" s="1">
        <f>IF(AND($Q117&gt;='data summary'!E$8,$P117&lt;='data summary'!E$8),'data summary'!E$8,"")</f>
      </c>
      <c r="U117" s="1">
        <f>IF(AND($Q117&gt;='data summary'!F$8,$P117&lt;='data summary'!F$8),'data summary'!F$8,"")</f>
      </c>
      <c r="V117" s="1">
        <f>IF(AND($Q117&gt;='data summary'!G$8,$P117&lt;='data summary'!G$8),'data summary'!G$8,"")</f>
      </c>
      <c r="W117" s="1">
        <f>IF(AND($Q117&gt;='data summary'!H$8,$P117&lt;='data summary'!H$8),'data summary'!H$8,"")</f>
      </c>
      <c r="X117" s="1">
        <f>IF(AND($Q117&gt;='data summary'!I$8,$P117&lt;='data summary'!I$8),'data summary'!I$8,"")</f>
      </c>
      <c r="Y117" s="1">
        <f>IF(AND($Q117&gt;='data summary'!J$8,$P117&lt;='data summary'!J$8),'data summary'!J$8,"")</f>
      </c>
      <c r="Z117" s="1">
        <f>IF(AND($Q117&gt;='data summary'!K$8,$P117&lt;='data summary'!K$8),'data summary'!K$8,"")</f>
      </c>
      <c r="AA117" s="1">
        <f>IF(AND($Q117&gt;='data summary'!L$8,$P117&lt;='data summary'!L$8),'data summary'!L$8,"")</f>
      </c>
      <c r="AB117" s="1">
        <f>IF(AND($Q117&gt;='data summary'!M$8,$P117&lt;='data summary'!M$8),'data summary'!M$8,"")</f>
      </c>
      <c r="AC117" s="1">
        <f>IF(AND($Q117&gt;='data summary'!N$8,$P117&lt;='data summary'!N$8),'data summary'!N$8,"")</f>
      </c>
      <c r="AD117" s="26"/>
      <c r="AE117" s="26"/>
    </row>
    <row r="118" spans="1:31" ht="15">
      <c r="A118" s="26"/>
      <c r="B118" s="11"/>
      <c r="C118" s="11"/>
      <c r="D118" s="11"/>
      <c r="E118" s="11"/>
      <c r="F118" s="12"/>
      <c r="G118" s="12"/>
      <c r="H118" s="12"/>
      <c r="I118" s="12"/>
      <c r="J118" s="64"/>
      <c r="K118" s="11"/>
      <c r="L118" s="11"/>
      <c r="M118" s="11"/>
      <c r="N118" s="25">
        <f ca="1" t="shared" si="5"/>
      </c>
      <c r="O118" s="25">
        <f ca="1" t="shared" si="6"/>
      </c>
      <c r="P118" s="1">
        <f t="shared" si="7"/>
      </c>
      <c r="Q118" s="1">
        <f ca="1" t="shared" si="8"/>
      </c>
      <c r="R118" s="1">
        <f t="shared" si="9"/>
      </c>
      <c r="S118" s="1">
        <f>IF(AND($Q118&gt;='data summary'!D$8,$P118&lt;='data summary'!D$8),'data summary'!D$8,"")</f>
      </c>
      <c r="T118" s="1">
        <f>IF(AND($Q118&gt;='data summary'!E$8,$P118&lt;='data summary'!E$8),'data summary'!E$8,"")</f>
      </c>
      <c r="U118" s="1">
        <f>IF(AND($Q118&gt;='data summary'!F$8,$P118&lt;='data summary'!F$8),'data summary'!F$8,"")</f>
      </c>
      <c r="V118" s="1">
        <f>IF(AND($Q118&gt;='data summary'!G$8,$P118&lt;='data summary'!G$8),'data summary'!G$8,"")</f>
      </c>
      <c r="W118" s="1">
        <f>IF(AND($Q118&gt;='data summary'!H$8,$P118&lt;='data summary'!H$8),'data summary'!H$8,"")</f>
      </c>
      <c r="X118" s="1">
        <f>IF(AND($Q118&gt;='data summary'!I$8,$P118&lt;='data summary'!I$8),'data summary'!I$8,"")</f>
      </c>
      <c r="Y118" s="1">
        <f>IF(AND($Q118&gt;='data summary'!J$8,$P118&lt;='data summary'!J$8),'data summary'!J$8,"")</f>
      </c>
      <c r="Z118" s="1">
        <f>IF(AND($Q118&gt;='data summary'!K$8,$P118&lt;='data summary'!K$8),'data summary'!K$8,"")</f>
      </c>
      <c r="AA118" s="1">
        <f>IF(AND($Q118&gt;='data summary'!L$8,$P118&lt;='data summary'!L$8),'data summary'!L$8,"")</f>
      </c>
      <c r="AB118" s="1">
        <f>IF(AND($Q118&gt;='data summary'!M$8,$P118&lt;='data summary'!M$8),'data summary'!M$8,"")</f>
      </c>
      <c r="AC118" s="1">
        <f>IF(AND($Q118&gt;='data summary'!N$8,$P118&lt;='data summary'!N$8),'data summary'!N$8,"")</f>
      </c>
      <c r="AD118" s="26"/>
      <c r="AE118" s="26"/>
    </row>
    <row r="119" spans="1:31" ht="15">
      <c r="A119" s="26"/>
      <c r="B119" s="11"/>
      <c r="C119" s="11"/>
      <c r="D119" s="11"/>
      <c r="E119" s="11"/>
      <c r="F119" s="12"/>
      <c r="G119" s="12"/>
      <c r="H119" s="12"/>
      <c r="I119" s="12"/>
      <c r="J119" s="64"/>
      <c r="K119" s="11"/>
      <c r="L119" s="11"/>
      <c r="M119" s="11"/>
      <c r="N119" s="25">
        <f ca="1" t="shared" si="5"/>
      </c>
      <c r="O119" s="25">
        <f ca="1" t="shared" si="6"/>
      </c>
      <c r="P119" s="1">
        <f t="shared" si="7"/>
      </c>
      <c r="Q119" s="1">
        <f ca="1" t="shared" si="8"/>
      </c>
      <c r="R119" s="1">
        <f t="shared" si="9"/>
      </c>
      <c r="S119" s="1">
        <f>IF(AND($Q119&gt;='data summary'!D$8,$P119&lt;='data summary'!D$8),'data summary'!D$8,"")</f>
      </c>
      <c r="T119" s="1">
        <f>IF(AND($Q119&gt;='data summary'!E$8,$P119&lt;='data summary'!E$8),'data summary'!E$8,"")</f>
      </c>
      <c r="U119" s="1">
        <f>IF(AND($Q119&gt;='data summary'!F$8,$P119&lt;='data summary'!F$8),'data summary'!F$8,"")</f>
      </c>
      <c r="V119" s="1">
        <f>IF(AND($Q119&gt;='data summary'!G$8,$P119&lt;='data summary'!G$8),'data summary'!G$8,"")</f>
      </c>
      <c r="W119" s="1">
        <f>IF(AND($Q119&gt;='data summary'!H$8,$P119&lt;='data summary'!H$8),'data summary'!H$8,"")</f>
      </c>
      <c r="X119" s="1">
        <f>IF(AND($Q119&gt;='data summary'!I$8,$P119&lt;='data summary'!I$8),'data summary'!I$8,"")</f>
      </c>
      <c r="Y119" s="1">
        <f>IF(AND($Q119&gt;='data summary'!J$8,$P119&lt;='data summary'!J$8),'data summary'!J$8,"")</f>
      </c>
      <c r="Z119" s="1">
        <f>IF(AND($Q119&gt;='data summary'!K$8,$P119&lt;='data summary'!K$8),'data summary'!K$8,"")</f>
      </c>
      <c r="AA119" s="1">
        <f>IF(AND($Q119&gt;='data summary'!L$8,$P119&lt;='data summary'!L$8),'data summary'!L$8,"")</f>
      </c>
      <c r="AB119" s="1">
        <f>IF(AND($Q119&gt;='data summary'!M$8,$P119&lt;='data summary'!M$8),'data summary'!M$8,"")</f>
      </c>
      <c r="AC119" s="1">
        <f>IF(AND($Q119&gt;='data summary'!N$8,$P119&lt;='data summary'!N$8),'data summary'!N$8,"")</f>
      </c>
      <c r="AD119" s="26"/>
      <c r="AE119" s="26"/>
    </row>
    <row r="120" spans="1:31" ht="15">
      <c r="A120" s="26"/>
      <c r="B120" s="11"/>
      <c r="C120" s="11"/>
      <c r="D120" s="11"/>
      <c r="E120" s="11"/>
      <c r="F120" s="12"/>
      <c r="G120" s="12"/>
      <c r="H120" s="12"/>
      <c r="I120" s="12"/>
      <c r="J120" s="64"/>
      <c r="K120" s="11"/>
      <c r="L120" s="11"/>
      <c r="M120" s="11"/>
      <c r="N120" s="25">
        <f ca="1" t="shared" si="5"/>
      </c>
      <c r="O120" s="25">
        <f ca="1" t="shared" si="6"/>
      </c>
      <c r="P120" s="1">
        <f t="shared" si="7"/>
      </c>
      <c r="Q120" s="1">
        <f ca="1" t="shared" si="8"/>
      </c>
      <c r="R120" s="1">
        <f t="shared" si="9"/>
      </c>
      <c r="S120" s="1">
        <f>IF(AND($Q120&gt;='data summary'!D$8,$P120&lt;='data summary'!D$8),'data summary'!D$8,"")</f>
      </c>
      <c r="T120" s="1">
        <f>IF(AND($Q120&gt;='data summary'!E$8,$P120&lt;='data summary'!E$8),'data summary'!E$8,"")</f>
      </c>
      <c r="U120" s="1">
        <f>IF(AND($Q120&gt;='data summary'!F$8,$P120&lt;='data summary'!F$8),'data summary'!F$8,"")</f>
      </c>
      <c r="V120" s="1">
        <f>IF(AND($Q120&gt;='data summary'!G$8,$P120&lt;='data summary'!G$8),'data summary'!G$8,"")</f>
      </c>
      <c r="W120" s="1">
        <f>IF(AND($Q120&gt;='data summary'!H$8,$P120&lt;='data summary'!H$8),'data summary'!H$8,"")</f>
      </c>
      <c r="X120" s="1">
        <f>IF(AND($Q120&gt;='data summary'!I$8,$P120&lt;='data summary'!I$8),'data summary'!I$8,"")</f>
      </c>
      <c r="Y120" s="1">
        <f>IF(AND($Q120&gt;='data summary'!J$8,$P120&lt;='data summary'!J$8),'data summary'!J$8,"")</f>
      </c>
      <c r="Z120" s="1">
        <f>IF(AND($Q120&gt;='data summary'!K$8,$P120&lt;='data summary'!K$8),'data summary'!K$8,"")</f>
      </c>
      <c r="AA120" s="1">
        <f>IF(AND($Q120&gt;='data summary'!L$8,$P120&lt;='data summary'!L$8),'data summary'!L$8,"")</f>
      </c>
      <c r="AB120" s="1">
        <f>IF(AND($Q120&gt;='data summary'!M$8,$P120&lt;='data summary'!M$8),'data summary'!M$8,"")</f>
      </c>
      <c r="AC120" s="1">
        <f>IF(AND($Q120&gt;='data summary'!N$8,$P120&lt;='data summary'!N$8),'data summary'!N$8,"")</f>
      </c>
      <c r="AD120" s="26"/>
      <c r="AE120" s="26"/>
    </row>
    <row r="121" spans="1:31" ht="15">
      <c r="A121" s="26"/>
      <c r="B121" s="11"/>
      <c r="C121" s="11"/>
      <c r="D121" s="11"/>
      <c r="E121" s="11"/>
      <c r="F121" s="12"/>
      <c r="G121" s="12"/>
      <c r="H121" s="12"/>
      <c r="I121" s="12"/>
      <c r="J121" s="64"/>
      <c r="K121" s="11"/>
      <c r="L121" s="11"/>
      <c r="M121" s="11"/>
      <c r="N121" s="25">
        <f ca="1" t="shared" si="5"/>
      </c>
      <c r="O121" s="25">
        <f ca="1" t="shared" si="6"/>
      </c>
      <c r="P121" s="1">
        <f t="shared" si="7"/>
      </c>
      <c r="Q121" s="1">
        <f ca="1" t="shared" si="8"/>
      </c>
      <c r="R121" s="1">
        <f t="shared" si="9"/>
      </c>
      <c r="S121" s="1">
        <f>IF(AND($Q121&gt;='data summary'!D$8,$P121&lt;='data summary'!D$8),'data summary'!D$8,"")</f>
      </c>
      <c r="T121" s="1">
        <f>IF(AND($Q121&gt;='data summary'!E$8,$P121&lt;='data summary'!E$8),'data summary'!E$8,"")</f>
      </c>
      <c r="U121" s="1">
        <f>IF(AND($Q121&gt;='data summary'!F$8,$P121&lt;='data summary'!F$8),'data summary'!F$8,"")</f>
      </c>
      <c r="V121" s="1">
        <f>IF(AND($Q121&gt;='data summary'!G$8,$P121&lt;='data summary'!G$8),'data summary'!G$8,"")</f>
      </c>
      <c r="W121" s="1">
        <f>IF(AND($Q121&gt;='data summary'!H$8,$P121&lt;='data summary'!H$8),'data summary'!H$8,"")</f>
      </c>
      <c r="X121" s="1">
        <f>IF(AND($Q121&gt;='data summary'!I$8,$P121&lt;='data summary'!I$8),'data summary'!I$8,"")</f>
      </c>
      <c r="Y121" s="1">
        <f>IF(AND($Q121&gt;='data summary'!J$8,$P121&lt;='data summary'!J$8),'data summary'!J$8,"")</f>
      </c>
      <c r="Z121" s="1">
        <f>IF(AND($Q121&gt;='data summary'!K$8,$P121&lt;='data summary'!K$8),'data summary'!K$8,"")</f>
      </c>
      <c r="AA121" s="1">
        <f>IF(AND($Q121&gt;='data summary'!L$8,$P121&lt;='data summary'!L$8),'data summary'!L$8,"")</f>
      </c>
      <c r="AB121" s="1">
        <f>IF(AND($Q121&gt;='data summary'!M$8,$P121&lt;='data summary'!M$8),'data summary'!M$8,"")</f>
      </c>
      <c r="AC121" s="1">
        <f>IF(AND($Q121&gt;='data summary'!N$8,$P121&lt;='data summary'!N$8),'data summary'!N$8,"")</f>
      </c>
      <c r="AD121" s="26"/>
      <c r="AE121" s="26"/>
    </row>
    <row r="122" spans="1:31" ht="15">
      <c r="A122" s="26"/>
      <c r="B122" s="11"/>
      <c r="C122" s="11"/>
      <c r="D122" s="11"/>
      <c r="E122" s="11"/>
      <c r="F122" s="12"/>
      <c r="G122" s="12"/>
      <c r="H122" s="12"/>
      <c r="I122" s="12"/>
      <c r="J122" s="64"/>
      <c r="K122" s="11"/>
      <c r="L122" s="11"/>
      <c r="M122" s="11"/>
      <c r="N122" s="25">
        <f ca="1" t="shared" si="5"/>
      </c>
      <c r="O122" s="25">
        <f ca="1" t="shared" si="6"/>
      </c>
      <c r="P122" s="1">
        <f t="shared" si="7"/>
      </c>
      <c r="Q122" s="1">
        <f ca="1" t="shared" si="8"/>
      </c>
      <c r="R122" s="1">
        <f t="shared" si="9"/>
      </c>
      <c r="S122" s="1">
        <f>IF(AND($Q122&gt;='data summary'!D$8,$P122&lt;='data summary'!D$8),'data summary'!D$8,"")</f>
      </c>
      <c r="T122" s="1">
        <f>IF(AND($Q122&gt;='data summary'!E$8,$P122&lt;='data summary'!E$8),'data summary'!E$8,"")</f>
      </c>
      <c r="U122" s="1">
        <f>IF(AND($Q122&gt;='data summary'!F$8,$P122&lt;='data summary'!F$8),'data summary'!F$8,"")</f>
      </c>
      <c r="V122" s="1">
        <f>IF(AND($Q122&gt;='data summary'!G$8,$P122&lt;='data summary'!G$8),'data summary'!G$8,"")</f>
      </c>
      <c r="W122" s="1">
        <f>IF(AND($Q122&gt;='data summary'!H$8,$P122&lt;='data summary'!H$8),'data summary'!H$8,"")</f>
      </c>
      <c r="X122" s="1">
        <f>IF(AND($Q122&gt;='data summary'!I$8,$P122&lt;='data summary'!I$8),'data summary'!I$8,"")</f>
      </c>
      <c r="Y122" s="1">
        <f>IF(AND($Q122&gt;='data summary'!J$8,$P122&lt;='data summary'!J$8),'data summary'!J$8,"")</f>
      </c>
      <c r="Z122" s="1">
        <f>IF(AND($Q122&gt;='data summary'!K$8,$P122&lt;='data summary'!K$8),'data summary'!K$8,"")</f>
      </c>
      <c r="AA122" s="1">
        <f>IF(AND($Q122&gt;='data summary'!L$8,$P122&lt;='data summary'!L$8),'data summary'!L$8,"")</f>
      </c>
      <c r="AB122" s="1">
        <f>IF(AND($Q122&gt;='data summary'!M$8,$P122&lt;='data summary'!M$8),'data summary'!M$8,"")</f>
      </c>
      <c r="AC122" s="1">
        <f>IF(AND($Q122&gt;='data summary'!N$8,$P122&lt;='data summary'!N$8),'data summary'!N$8,"")</f>
      </c>
      <c r="AD122" s="26"/>
      <c r="AE122" s="26"/>
    </row>
    <row r="123" spans="1:31" ht="15">
      <c r="A123" s="26"/>
      <c r="B123" s="11"/>
      <c r="C123" s="11"/>
      <c r="D123" s="11"/>
      <c r="E123" s="11"/>
      <c r="F123" s="12"/>
      <c r="G123" s="12"/>
      <c r="H123" s="12"/>
      <c r="I123" s="12"/>
      <c r="J123" s="64"/>
      <c r="K123" s="11"/>
      <c r="L123" s="11"/>
      <c r="M123" s="11"/>
      <c r="N123" s="25">
        <f ca="1" t="shared" si="5"/>
      </c>
      <c r="O123" s="25">
        <f ca="1" t="shared" si="6"/>
      </c>
      <c r="P123" s="1">
        <f t="shared" si="7"/>
      </c>
      <c r="Q123" s="1">
        <f ca="1" t="shared" si="8"/>
      </c>
      <c r="R123" s="1">
        <f t="shared" si="9"/>
      </c>
      <c r="S123" s="1">
        <f>IF(AND($Q123&gt;='data summary'!D$8,$P123&lt;='data summary'!D$8),'data summary'!D$8,"")</f>
      </c>
      <c r="T123" s="1">
        <f>IF(AND($Q123&gt;='data summary'!E$8,$P123&lt;='data summary'!E$8),'data summary'!E$8,"")</f>
      </c>
      <c r="U123" s="1">
        <f>IF(AND($Q123&gt;='data summary'!F$8,$P123&lt;='data summary'!F$8),'data summary'!F$8,"")</f>
      </c>
      <c r="V123" s="1">
        <f>IF(AND($Q123&gt;='data summary'!G$8,$P123&lt;='data summary'!G$8),'data summary'!G$8,"")</f>
      </c>
      <c r="W123" s="1">
        <f>IF(AND($Q123&gt;='data summary'!H$8,$P123&lt;='data summary'!H$8),'data summary'!H$8,"")</f>
      </c>
      <c r="X123" s="1">
        <f>IF(AND($Q123&gt;='data summary'!I$8,$P123&lt;='data summary'!I$8),'data summary'!I$8,"")</f>
      </c>
      <c r="Y123" s="1">
        <f>IF(AND($Q123&gt;='data summary'!J$8,$P123&lt;='data summary'!J$8),'data summary'!J$8,"")</f>
      </c>
      <c r="Z123" s="1">
        <f>IF(AND($Q123&gt;='data summary'!K$8,$P123&lt;='data summary'!K$8),'data summary'!K$8,"")</f>
      </c>
      <c r="AA123" s="1">
        <f>IF(AND($Q123&gt;='data summary'!L$8,$P123&lt;='data summary'!L$8),'data summary'!L$8,"")</f>
      </c>
      <c r="AB123" s="1">
        <f>IF(AND($Q123&gt;='data summary'!M$8,$P123&lt;='data summary'!M$8),'data summary'!M$8,"")</f>
      </c>
      <c r="AC123" s="1">
        <f>IF(AND($Q123&gt;='data summary'!N$8,$P123&lt;='data summary'!N$8),'data summary'!N$8,"")</f>
      </c>
      <c r="AD123" s="26"/>
      <c r="AE123" s="26"/>
    </row>
    <row r="124" spans="1:31" ht="15">
      <c r="A124" s="26"/>
      <c r="B124" s="11"/>
      <c r="C124" s="11"/>
      <c r="D124" s="11"/>
      <c r="E124" s="11"/>
      <c r="F124" s="12"/>
      <c r="G124" s="12"/>
      <c r="H124" s="12"/>
      <c r="I124" s="12"/>
      <c r="J124" s="64"/>
      <c r="K124" s="11"/>
      <c r="L124" s="11"/>
      <c r="M124" s="11"/>
      <c r="N124" s="25">
        <f ca="1" t="shared" si="5"/>
      </c>
      <c r="O124" s="25">
        <f ca="1" t="shared" si="6"/>
      </c>
      <c r="P124" s="1">
        <f t="shared" si="7"/>
      </c>
      <c r="Q124" s="1">
        <f ca="1" t="shared" si="8"/>
      </c>
      <c r="R124" s="1">
        <f t="shared" si="9"/>
      </c>
      <c r="S124" s="1">
        <f>IF(AND($Q124&gt;='data summary'!D$8,$P124&lt;='data summary'!D$8),'data summary'!D$8,"")</f>
      </c>
      <c r="T124" s="1">
        <f>IF(AND($Q124&gt;='data summary'!E$8,$P124&lt;='data summary'!E$8),'data summary'!E$8,"")</f>
      </c>
      <c r="U124" s="1">
        <f>IF(AND($Q124&gt;='data summary'!F$8,$P124&lt;='data summary'!F$8),'data summary'!F$8,"")</f>
      </c>
      <c r="V124" s="1">
        <f>IF(AND($Q124&gt;='data summary'!G$8,$P124&lt;='data summary'!G$8),'data summary'!G$8,"")</f>
      </c>
      <c r="W124" s="1">
        <f>IF(AND($Q124&gt;='data summary'!H$8,$P124&lt;='data summary'!H$8),'data summary'!H$8,"")</f>
      </c>
      <c r="X124" s="1">
        <f>IF(AND($Q124&gt;='data summary'!I$8,$P124&lt;='data summary'!I$8),'data summary'!I$8,"")</f>
      </c>
      <c r="Y124" s="1">
        <f>IF(AND($Q124&gt;='data summary'!J$8,$P124&lt;='data summary'!J$8),'data summary'!J$8,"")</f>
      </c>
      <c r="Z124" s="1">
        <f>IF(AND($Q124&gt;='data summary'!K$8,$P124&lt;='data summary'!K$8),'data summary'!K$8,"")</f>
      </c>
      <c r="AA124" s="1">
        <f>IF(AND($Q124&gt;='data summary'!L$8,$P124&lt;='data summary'!L$8),'data summary'!L$8,"")</f>
      </c>
      <c r="AB124" s="1">
        <f>IF(AND($Q124&gt;='data summary'!M$8,$P124&lt;='data summary'!M$8),'data summary'!M$8,"")</f>
      </c>
      <c r="AC124" s="1">
        <f>IF(AND($Q124&gt;='data summary'!N$8,$P124&lt;='data summary'!N$8),'data summary'!N$8,"")</f>
      </c>
      <c r="AD124" s="26"/>
      <c r="AE124" s="26"/>
    </row>
    <row r="125" spans="1:31" ht="15">
      <c r="A125" s="26"/>
      <c r="B125" s="11"/>
      <c r="C125" s="11"/>
      <c r="D125" s="11"/>
      <c r="E125" s="11"/>
      <c r="F125" s="12"/>
      <c r="G125" s="12"/>
      <c r="H125" s="12"/>
      <c r="I125" s="12"/>
      <c r="J125" s="64"/>
      <c r="K125" s="11"/>
      <c r="L125" s="11"/>
      <c r="M125" s="11"/>
      <c r="N125" s="25">
        <f ca="1" t="shared" si="5"/>
      </c>
      <c r="O125" s="25">
        <f ca="1" t="shared" si="6"/>
      </c>
      <c r="P125" s="1">
        <f t="shared" si="7"/>
      </c>
      <c r="Q125" s="1">
        <f ca="1" t="shared" si="8"/>
      </c>
      <c r="R125" s="1">
        <f t="shared" si="9"/>
      </c>
      <c r="S125" s="1">
        <f>IF(AND($Q125&gt;='data summary'!D$8,$P125&lt;='data summary'!D$8),'data summary'!D$8,"")</f>
      </c>
      <c r="T125" s="1">
        <f>IF(AND($Q125&gt;='data summary'!E$8,$P125&lt;='data summary'!E$8),'data summary'!E$8,"")</f>
      </c>
      <c r="U125" s="1">
        <f>IF(AND($Q125&gt;='data summary'!F$8,$P125&lt;='data summary'!F$8),'data summary'!F$8,"")</f>
      </c>
      <c r="V125" s="1">
        <f>IF(AND($Q125&gt;='data summary'!G$8,$P125&lt;='data summary'!G$8),'data summary'!G$8,"")</f>
      </c>
      <c r="W125" s="1">
        <f>IF(AND($Q125&gt;='data summary'!H$8,$P125&lt;='data summary'!H$8),'data summary'!H$8,"")</f>
      </c>
      <c r="X125" s="1">
        <f>IF(AND($Q125&gt;='data summary'!I$8,$P125&lt;='data summary'!I$8),'data summary'!I$8,"")</f>
      </c>
      <c r="Y125" s="1">
        <f>IF(AND($Q125&gt;='data summary'!J$8,$P125&lt;='data summary'!J$8),'data summary'!J$8,"")</f>
      </c>
      <c r="Z125" s="1">
        <f>IF(AND($Q125&gt;='data summary'!K$8,$P125&lt;='data summary'!K$8),'data summary'!K$8,"")</f>
      </c>
      <c r="AA125" s="1">
        <f>IF(AND($Q125&gt;='data summary'!L$8,$P125&lt;='data summary'!L$8),'data summary'!L$8,"")</f>
      </c>
      <c r="AB125" s="1">
        <f>IF(AND($Q125&gt;='data summary'!M$8,$P125&lt;='data summary'!M$8),'data summary'!M$8,"")</f>
      </c>
      <c r="AC125" s="1">
        <f>IF(AND($Q125&gt;='data summary'!N$8,$P125&lt;='data summary'!N$8),'data summary'!N$8,"")</f>
      </c>
      <c r="AD125" s="26"/>
      <c r="AE125" s="26"/>
    </row>
    <row r="126" spans="1:31" ht="15">
      <c r="A126" s="26"/>
      <c r="B126" s="11"/>
      <c r="C126" s="11"/>
      <c r="D126" s="11"/>
      <c r="E126" s="11"/>
      <c r="F126" s="12"/>
      <c r="G126" s="12"/>
      <c r="H126" s="12"/>
      <c r="I126" s="12"/>
      <c r="J126" s="64"/>
      <c r="K126" s="11"/>
      <c r="L126" s="11"/>
      <c r="M126" s="11"/>
      <c r="N126" s="25">
        <f ca="1" t="shared" si="5"/>
      </c>
      <c r="O126" s="25">
        <f ca="1" t="shared" si="6"/>
      </c>
      <c r="P126" s="1">
        <f t="shared" si="7"/>
      </c>
      <c r="Q126" s="1">
        <f ca="1" t="shared" si="8"/>
      </c>
      <c r="R126" s="1">
        <f t="shared" si="9"/>
      </c>
      <c r="S126" s="1">
        <f>IF(AND($Q126&gt;='data summary'!D$8,$P126&lt;='data summary'!D$8),'data summary'!D$8,"")</f>
      </c>
      <c r="T126" s="1">
        <f>IF(AND($Q126&gt;='data summary'!E$8,$P126&lt;='data summary'!E$8),'data summary'!E$8,"")</f>
      </c>
      <c r="U126" s="1">
        <f>IF(AND($Q126&gt;='data summary'!F$8,$P126&lt;='data summary'!F$8),'data summary'!F$8,"")</f>
      </c>
      <c r="V126" s="1">
        <f>IF(AND($Q126&gt;='data summary'!G$8,$P126&lt;='data summary'!G$8),'data summary'!G$8,"")</f>
      </c>
      <c r="W126" s="1">
        <f>IF(AND($Q126&gt;='data summary'!H$8,$P126&lt;='data summary'!H$8),'data summary'!H$8,"")</f>
      </c>
      <c r="X126" s="1">
        <f>IF(AND($Q126&gt;='data summary'!I$8,$P126&lt;='data summary'!I$8),'data summary'!I$8,"")</f>
      </c>
      <c r="Y126" s="1">
        <f>IF(AND($Q126&gt;='data summary'!J$8,$P126&lt;='data summary'!J$8),'data summary'!J$8,"")</f>
      </c>
      <c r="Z126" s="1">
        <f>IF(AND($Q126&gt;='data summary'!K$8,$P126&lt;='data summary'!K$8),'data summary'!K$8,"")</f>
      </c>
      <c r="AA126" s="1">
        <f>IF(AND($Q126&gt;='data summary'!L$8,$P126&lt;='data summary'!L$8),'data summary'!L$8,"")</f>
      </c>
      <c r="AB126" s="1">
        <f>IF(AND($Q126&gt;='data summary'!M$8,$P126&lt;='data summary'!M$8),'data summary'!M$8,"")</f>
      </c>
      <c r="AC126" s="1">
        <f>IF(AND($Q126&gt;='data summary'!N$8,$P126&lt;='data summary'!N$8),'data summary'!N$8,"")</f>
      </c>
      <c r="AD126" s="26"/>
      <c r="AE126" s="26"/>
    </row>
    <row r="127" spans="1:31" ht="15">
      <c r="A127" s="26"/>
      <c r="B127" s="11"/>
      <c r="C127" s="11"/>
      <c r="D127" s="11"/>
      <c r="E127" s="11"/>
      <c r="F127" s="12"/>
      <c r="G127" s="12"/>
      <c r="H127" s="12"/>
      <c r="I127" s="12"/>
      <c r="J127" s="64"/>
      <c r="K127" s="11"/>
      <c r="L127" s="11"/>
      <c r="M127" s="11"/>
      <c r="N127" s="25">
        <f ca="1" t="shared" si="5"/>
      </c>
      <c r="O127" s="25">
        <f ca="1" t="shared" si="6"/>
      </c>
      <c r="P127" s="1">
        <f t="shared" si="7"/>
      </c>
      <c r="Q127" s="1">
        <f ca="1" t="shared" si="8"/>
      </c>
      <c r="R127" s="1">
        <f t="shared" si="9"/>
      </c>
      <c r="S127" s="1">
        <f>IF(AND($Q127&gt;='data summary'!D$8,$P127&lt;='data summary'!D$8),'data summary'!D$8,"")</f>
      </c>
      <c r="T127" s="1">
        <f>IF(AND($Q127&gt;='data summary'!E$8,$P127&lt;='data summary'!E$8),'data summary'!E$8,"")</f>
      </c>
      <c r="U127" s="1">
        <f>IF(AND($Q127&gt;='data summary'!F$8,$P127&lt;='data summary'!F$8),'data summary'!F$8,"")</f>
      </c>
      <c r="V127" s="1">
        <f>IF(AND($Q127&gt;='data summary'!G$8,$P127&lt;='data summary'!G$8),'data summary'!G$8,"")</f>
      </c>
      <c r="W127" s="1">
        <f>IF(AND($Q127&gt;='data summary'!H$8,$P127&lt;='data summary'!H$8),'data summary'!H$8,"")</f>
      </c>
      <c r="X127" s="1">
        <f>IF(AND($Q127&gt;='data summary'!I$8,$P127&lt;='data summary'!I$8),'data summary'!I$8,"")</f>
      </c>
      <c r="Y127" s="1">
        <f>IF(AND($Q127&gt;='data summary'!J$8,$P127&lt;='data summary'!J$8),'data summary'!J$8,"")</f>
      </c>
      <c r="Z127" s="1">
        <f>IF(AND($Q127&gt;='data summary'!K$8,$P127&lt;='data summary'!K$8),'data summary'!K$8,"")</f>
      </c>
      <c r="AA127" s="1">
        <f>IF(AND($Q127&gt;='data summary'!L$8,$P127&lt;='data summary'!L$8),'data summary'!L$8,"")</f>
      </c>
      <c r="AB127" s="1">
        <f>IF(AND($Q127&gt;='data summary'!M$8,$P127&lt;='data summary'!M$8),'data summary'!M$8,"")</f>
      </c>
      <c r="AC127" s="1">
        <f>IF(AND($Q127&gt;='data summary'!N$8,$P127&lt;='data summary'!N$8),'data summary'!N$8,"")</f>
      </c>
      <c r="AD127" s="26"/>
      <c r="AE127" s="26"/>
    </row>
    <row r="128" spans="1:31" ht="15">
      <c r="A128" s="26"/>
      <c r="B128" s="11"/>
      <c r="C128" s="11"/>
      <c r="D128" s="11"/>
      <c r="E128" s="11"/>
      <c r="F128" s="12"/>
      <c r="G128" s="12"/>
      <c r="H128" s="12"/>
      <c r="I128" s="12"/>
      <c r="J128" s="64"/>
      <c r="K128" s="11"/>
      <c r="L128" s="11"/>
      <c r="M128" s="11"/>
      <c r="N128" s="25">
        <f ca="1" t="shared" si="5"/>
      </c>
      <c r="O128" s="25">
        <f ca="1" t="shared" si="6"/>
      </c>
      <c r="P128" s="1">
        <f t="shared" si="7"/>
      </c>
      <c r="Q128" s="1">
        <f ca="1" t="shared" si="8"/>
      </c>
      <c r="R128" s="1">
        <f t="shared" si="9"/>
      </c>
      <c r="S128" s="1">
        <f>IF(AND($Q128&gt;='data summary'!D$8,$P128&lt;='data summary'!D$8),'data summary'!D$8,"")</f>
      </c>
      <c r="T128" s="1">
        <f>IF(AND($Q128&gt;='data summary'!E$8,$P128&lt;='data summary'!E$8),'data summary'!E$8,"")</f>
      </c>
      <c r="U128" s="1">
        <f>IF(AND($Q128&gt;='data summary'!F$8,$P128&lt;='data summary'!F$8),'data summary'!F$8,"")</f>
      </c>
      <c r="V128" s="1">
        <f>IF(AND($Q128&gt;='data summary'!G$8,$P128&lt;='data summary'!G$8),'data summary'!G$8,"")</f>
      </c>
      <c r="W128" s="1">
        <f>IF(AND($Q128&gt;='data summary'!H$8,$P128&lt;='data summary'!H$8),'data summary'!H$8,"")</f>
      </c>
      <c r="X128" s="1">
        <f>IF(AND($Q128&gt;='data summary'!I$8,$P128&lt;='data summary'!I$8),'data summary'!I$8,"")</f>
      </c>
      <c r="Y128" s="1">
        <f>IF(AND($Q128&gt;='data summary'!J$8,$P128&lt;='data summary'!J$8),'data summary'!J$8,"")</f>
      </c>
      <c r="Z128" s="1">
        <f>IF(AND($Q128&gt;='data summary'!K$8,$P128&lt;='data summary'!K$8),'data summary'!K$8,"")</f>
      </c>
      <c r="AA128" s="1">
        <f>IF(AND($Q128&gt;='data summary'!L$8,$P128&lt;='data summary'!L$8),'data summary'!L$8,"")</f>
      </c>
      <c r="AB128" s="1">
        <f>IF(AND($Q128&gt;='data summary'!M$8,$P128&lt;='data summary'!M$8),'data summary'!M$8,"")</f>
      </c>
      <c r="AC128" s="1">
        <f>IF(AND($Q128&gt;='data summary'!N$8,$P128&lt;='data summary'!N$8),'data summary'!N$8,"")</f>
      </c>
      <c r="AD128" s="26"/>
      <c r="AE128" s="26"/>
    </row>
    <row r="129" spans="1:31" ht="15">
      <c r="A129" s="26"/>
      <c r="B129" s="11"/>
      <c r="C129" s="11"/>
      <c r="D129" s="11"/>
      <c r="E129" s="11"/>
      <c r="F129" s="12"/>
      <c r="G129" s="12"/>
      <c r="H129" s="12"/>
      <c r="I129" s="12"/>
      <c r="J129" s="64"/>
      <c r="K129" s="11"/>
      <c r="L129" s="11"/>
      <c r="M129" s="11"/>
      <c r="N129" s="25">
        <f ca="1" t="shared" si="5"/>
      </c>
      <c r="O129" s="25">
        <f ca="1" t="shared" si="6"/>
      </c>
      <c r="P129" s="1">
        <f t="shared" si="7"/>
      </c>
      <c r="Q129" s="1">
        <f ca="1" t="shared" si="8"/>
      </c>
      <c r="R129" s="1">
        <f t="shared" si="9"/>
      </c>
      <c r="S129" s="1">
        <f>IF(AND($Q129&gt;='data summary'!D$8,$P129&lt;='data summary'!D$8),'data summary'!D$8,"")</f>
      </c>
      <c r="T129" s="1">
        <f>IF(AND($Q129&gt;='data summary'!E$8,$P129&lt;='data summary'!E$8),'data summary'!E$8,"")</f>
      </c>
      <c r="U129" s="1">
        <f>IF(AND($Q129&gt;='data summary'!F$8,$P129&lt;='data summary'!F$8),'data summary'!F$8,"")</f>
      </c>
      <c r="V129" s="1">
        <f>IF(AND($Q129&gt;='data summary'!G$8,$P129&lt;='data summary'!G$8),'data summary'!G$8,"")</f>
      </c>
      <c r="W129" s="1">
        <f>IF(AND($Q129&gt;='data summary'!H$8,$P129&lt;='data summary'!H$8),'data summary'!H$8,"")</f>
      </c>
      <c r="X129" s="1">
        <f>IF(AND($Q129&gt;='data summary'!I$8,$P129&lt;='data summary'!I$8),'data summary'!I$8,"")</f>
      </c>
      <c r="Y129" s="1">
        <f>IF(AND($Q129&gt;='data summary'!J$8,$P129&lt;='data summary'!J$8),'data summary'!J$8,"")</f>
      </c>
      <c r="Z129" s="1">
        <f>IF(AND($Q129&gt;='data summary'!K$8,$P129&lt;='data summary'!K$8),'data summary'!K$8,"")</f>
      </c>
      <c r="AA129" s="1">
        <f>IF(AND($Q129&gt;='data summary'!L$8,$P129&lt;='data summary'!L$8),'data summary'!L$8,"")</f>
      </c>
      <c r="AB129" s="1">
        <f>IF(AND($Q129&gt;='data summary'!M$8,$P129&lt;='data summary'!M$8),'data summary'!M$8,"")</f>
      </c>
      <c r="AC129" s="1">
        <f>IF(AND($Q129&gt;='data summary'!N$8,$P129&lt;='data summary'!N$8),'data summary'!N$8,"")</f>
      </c>
      <c r="AD129" s="26"/>
      <c r="AE129" s="26"/>
    </row>
    <row r="130" spans="1:31" ht="15">
      <c r="A130" s="26"/>
      <c r="B130" s="11"/>
      <c r="C130" s="11"/>
      <c r="D130" s="11"/>
      <c r="E130" s="11"/>
      <c r="F130" s="12"/>
      <c r="G130" s="12"/>
      <c r="H130" s="12"/>
      <c r="I130" s="12"/>
      <c r="J130" s="64"/>
      <c r="K130" s="11"/>
      <c r="L130" s="11"/>
      <c r="M130" s="11"/>
      <c r="N130" s="25">
        <f aca="true" ca="1" t="shared" si="10" ref="N130:N193">IF(D130="","",IF(J130="",DATEDIF(D130,TODAY(),"y")&amp;" years, "&amp;DATEDIF(D130,TODAY(),"ym")&amp;" month",DATEDIF(D130,J130,"y")&amp;" years, "&amp;DATEDIF(D130,J130,"ym")&amp;" months"))</f>
      </c>
      <c r="O130" s="25">
        <f aca="true" ca="1" t="shared" si="11" ref="O130:O193">IF(D130="","",IF(J130="",DATEDIF(D130,TODAY(),"m"),DATEDIF(D130,J130,"m")))</f>
      </c>
      <c r="P130" s="1">
        <f aca="true" t="shared" si="12" ref="P130:P193">IF(B130="","",YEAR(D130))</f>
      </c>
      <c r="Q130" s="1">
        <f aca="true" ca="1" t="shared" si="13" ref="Q130:Q193">IF(C130="","",IF(J130="",YEAR(TODAY()),YEAR(J130)))</f>
      </c>
      <c r="R130" s="1">
        <f aca="true" t="shared" si="14" ref="R130:R193">IF(J130="","",YEAR(J130))</f>
      </c>
      <c r="S130" s="1">
        <f>IF(AND($Q130&gt;='data summary'!D$8,$P130&lt;='data summary'!D$8),'data summary'!D$8,"")</f>
      </c>
      <c r="T130" s="1">
        <f>IF(AND($Q130&gt;='data summary'!E$8,$P130&lt;='data summary'!E$8),'data summary'!E$8,"")</f>
      </c>
      <c r="U130" s="1">
        <f>IF(AND($Q130&gt;='data summary'!F$8,$P130&lt;='data summary'!F$8),'data summary'!F$8,"")</f>
      </c>
      <c r="V130" s="1">
        <f>IF(AND($Q130&gt;='data summary'!G$8,$P130&lt;='data summary'!G$8),'data summary'!G$8,"")</f>
      </c>
      <c r="W130" s="1">
        <f>IF(AND($Q130&gt;='data summary'!H$8,$P130&lt;='data summary'!H$8),'data summary'!H$8,"")</f>
      </c>
      <c r="X130" s="1">
        <f>IF(AND($Q130&gt;='data summary'!I$8,$P130&lt;='data summary'!I$8),'data summary'!I$8,"")</f>
      </c>
      <c r="Y130" s="1">
        <f>IF(AND($Q130&gt;='data summary'!J$8,$P130&lt;='data summary'!J$8),'data summary'!J$8,"")</f>
      </c>
      <c r="Z130" s="1">
        <f>IF(AND($Q130&gt;='data summary'!K$8,$P130&lt;='data summary'!K$8),'data summary'!K$8,"")</f>
      </c>
      <c r="AA130" s="1">
        <f>IF(AND($Q130&gt;='data summary'!L$8,$P130&lt;='data summary'!L$8),'data summary'!L$8,"")</f>
      </c>
      <c r="AB130" s="1">
        <f>IF(AND($Q130&gt;='data summary'!M$8,$P130&lt;='data summary'!M$8),'data summary'!M$8,"")</f>
      </c>
      <c r="AC130" s="1">
        <f>IF(AND($Q130&gt;='data summary'!N$8,$P130&lt;='data summary'!N$8),'data summary'!N$8,"")</f>
      </c>
      <c r="AD130" s="26"/>
      <c r="AE130" s="26"/>
    </row>
    <row r="131" spans="1:31" ht="15">
      <c r="A131" s="26"/>
      <c r="B131" s="11"/>
      <c r="C131" s="11"/>
      <c r="D131" s="11"/>
      <c r="E131" s="11"/>
      <c r="F131" s="12"/>
      <c r="G131" s="12"/>
      <c r="H131" s="12"/>
      <c r="I131" s="12"/>
      <c r="J131" s="64"/>
      <c r="K131" s="11"/>
      <c r="L131" s="11"/>
      <c r="M131" s="11"/>
      <c r="N131" s="25">
        <f ca="1" t="shared" si="10"/>
      </c>
      <c r="O131" s="25">
        <f ca="1" t="shared" si="11"/>
      </c>
      <c r="P131" s="1">
        <f t="shared" si="12"/>
      </c>
      <c r="Q131" s="1">
        <f ca="1" t="shared" si="13"/>
      </c>
      <c r="R131" s="1">
        <f t="shared" si="14"/>
      </c>
      <c r="S131" s="1">
        <f>IF(AND($Q131&gt;='data summary'!D$8,$P131&lt;='data summary'!D$8),'data summary'!D$8,"")</f>
      </c>
      <c r="T131" s="1">
        <f>IF(AND($Q131&gt;='data summary'!E$8,$P131&lt;='data summary'!E$8),'data summary'!E$8,"")</f>
      </c>
      <c r="U131" s="1">
        <f>IF(AND($Q131&gt;='data summary'!F$8,$P131&lt;='data summary'!F$8),'data summary'!F$8,"")</f>
      </c>
      <c r="V131" s="1">
        <f>IF(AND($Q131&gt;='data summary'!G$8,$P131&lt;='data summary'!G$8),'data summary'!G$8,"")</f>
      </c>
      <c r="W131" s="1">
        <f>IF(AND($Q131&gt;='data summary'!H$8,$P131&lt;='data summary'!H$8),'data summary'!H$8,"")</f>
      </c>
      <c r="X131" s="1">
        <f>IF(AND($Q131&gt;='data summary'!I$8,$P131&lt;='data summary'!I$8),'data summary'!I$8,"")</f>
      </c>
      <c r="Y131" s="1">
        <f>IF(AND($Q131&gt;='data summary'!J$8,$P131&lt;='data summary'!J$8),'data summary'!J$8,"")</f>
      </c>
      <c r="Z131" s="1">
        <f>IF(AND($Q131&gt;='data summary'!K$8,$P131&lt;='data summary'!K$8),'data summary'!K$8,"")</f>
      </c>
      <c r="AA131" s="1">
        <f>IF(AND($Q131&gt;='data summary'!L$8,$P131&lt;='data summary'!L$8),'data summary'!L$8,"")</f>
      </c>
      <c r="AB131" s="1">
        <f>IF(AND($Q131&gt;='data summary'!M$8,$P131&lt;='data summary'!M$8),'data summary'!M$8,"")</f>
      </c>
      <c r="AC131" s="1">
        <f>IF(AND($Q131&gt;='data summary'!N$8,$P131&lt;='data summary'!N$8),'data summary'!N$8,"")</f>
      </c>
      <c r="AD131" s="26"/>
      <c r="AE131" s="26"/>
    </row>
    <row r="132" spans="1:31" ht="15">
      <c r="A132" s="26"/>
      <c r="B132" s="11"/>
      <c r="C132" s="11"/>
      <c r="D132" s="11"/>
      <c r="E132" s="11"/>
      <c r="F132" s="12"/>
      <c r="G132" s="12"/>
      <c r="H132" s="12"/>
      <c r="I132" s="12"/>
      <c r="J132" s="64"/>
      <c r="K132" s="11"/>
      <c r="L132" s="11"/>
      <c r="M132" s="11"/>
      <c r="N132" s="25">
        <f ca="1" t="shared" si="10"/>
      </c>
      <c r="O132" s="25">
        <f ca="1" t="shared" si="11"/>
      </c>
      <c r="P132" s="1">
        <f t="shared" si="12"/>
      </c>
      <c r="Q132" s="1">
        <f ca="1" t="shared" si="13"/>
      </c>
      <c r="R132" s="1">
        <f t="shared" si="14"/>
      </c>
      <c r="S132" s="1">
        <f>IF(AND($Q132&gt;='data summary'!D$8,$P132&lt;='data summary'!D$8),'data summary'!D$8,"")</f>
      </c>
      <c r="T132" s="1">
        <f>IF(AND($Q132&gt;='data summary'!E$8,$P132&lt;='data summary'!E$8),'data summary'!E$8,"")</f>
      </c>
      <c r="U132" s="1">
        <f>IF(AND($Q132&gt;='data summary'!F$8,$P132&lt;='data summary'!F$8),'data summary'!F$8,"")</f>
      </c>
      <c r="V132" s="1">
        <f>IF(AND($Q132&gt;='data summary'!G$8,$P132&lt;='data summary'!G$8),'data summary'!G$8,"")</f>
      </c>
      <c r="W132" s="1">
        <f>IF(AND($Q132&gt;='data summary'!H$8,$P132&lt;='data summary'!H$8),'data summary'!H$8,"")</f>
      </c>
      <c r="X132" s="1">
        <f>IF(AND($Q132&gt;='data summary'!I$8,$P132&lt;='data summary'!I$8),'data summary'!I$8,"")</f>
      </c>
      <c r="Y132" s="1">
        <f>IF(AND($Q132&gt;='data summary'!J$8,$P132&lt;='data summary'!J$8),'data summary'!J$8,"")</f>
      </c>
      <c r="Z132" s="1">
        <f>IF(AND($Q132&gt;='data summary'!K$8,$P132&lt;='data summary'!K$8),'data summary'!K$8,"")</f>
      </c>
      <c r="AA132" s="1">
        <f>IF(AND($Q132&gt;='data summary'!L$8,$P132&lt;='data summary'!L$8),'data summary'!L$8,"")</f>
      </c>
      <c r="AB132" s="1">
        <f>IF(AND($Q132&gt;='data summary'!M$8,$P132&lt;='data summary'!M$8),'data summary'!M$8,"")</f>
      </c>
      <c r="AC132" s="1">
        <f>IF(AND($Q132&gt;='data summary'!N$8,$P132&lt;='data summary'!N$8),'data summary'!N$8,"")</f>
      </c>
      <c r="AD132" s="26"/>
      <c r="AE132" s="26"/>
    </row>
    <row r="133" spans="1:31" ht="15">
      <c r="A133" s="26"/>
      <c r="B133" s="11"/>
      <c r="C133" s="11"/>
      <c r="D133" s="11"/>
      <c r="E133" s="11"/>
      <c r="F133" s="12"/>
      <c r="G133" s="12"/>
      <c r="H133" s="12"/>
      <c r="I133" s="12"/>
      <c r="J133" s="64"/>
      <c r="K133" s="11"/>
      <c r="L133" s="11"/>
      <c r="M133" s="11"/>
      <c r="N133" s="25">
        <f ca="1" t="shared" si="10"/>
      </c>
      <c r="O133" s="25">
        <f ca="1" t="shared" si="11"/>
      </c>
      <c r="P133" s="1">
        <f t="shared" si="12"/>
      </c>
      <c r="Q133" s="1">
        <f ca="1" t="shared" si="13"/>
      </c>
      <c r="R133" s="1">
        <f t="shared" si="14"/>
      </c>
      <c r="S133" s="1">
        <f>IF(AND($Q133&gt;='data summary'!D$8,$P133&lt;='data summary'!D$8),'data summary'!D$8,"")</f>
      </c>
      <c r="T133" s="1">
        <f>IF(AND($Q133&gt;='data summary'!E$8,$P133&lt;='data summary'!E$8),'data summary'!E$8,"")</f>
      </c>
      <c r="U133" s="1">
        <f>IF(AND($Q133&gt;='data summary'!F$8,$P133&lt;='data summary'!F$8),'data summary'!F$8,"")</f>
      </c>
      <c r="V133" s="1">
        <f>IF(AND($Q133&gt;='data summary'!G$8,$P133&lt;='data summary'!G$8),'data summary'!G$8,"")</f>
      </c>
      <c r="W133" s="1">
        <f>IF(AND($Q133&gt;='data summary'!H$8,$P133&lt;='data summary'!H$8),'data summary'!H$8,"")</f>
      </c>
      <c r="X133" s="1">
        <f>IF(AND($Q133&gt;='data summary'!I$8,$P133&lt;='data summary'!I$8),'data summary'!I$8,"")</f>
      </c>
      <c r="Y133" s="1">
        <f>IF(AND($Q133&gt;='data summary'!J$8,$P133&lt;='data summary'!J$8),'data summary'!J$8,"")</f>
      </c>
      <c r="Z133" s="1">
        <f>IF(AND($Q133&gt;='data summary'!K$8,$P133&lt;='data summary'!K$8),'data summary'!K$8,"")</f>
      </c>
      <c r="AA133" s="1">
        <f>IF(AND($Q133&gt;='data summary'!L$8,$P133&lt;='data summary'!L$8),'data summary'!L$8,"")</f>
      </c>
      <c r="AB133" s="1">
        <f>IF(AND($Q133&gt;='data summary'!M$8,$P133&lt;='data summary'!M$8),'data summary'!M$8,"")</f>
      </c>
      <c r="AC133" s="1">
        <f>IF(AND($Q133&gt;='data summary'!N$8,$P133&lt;='data summary'!N$8),'data summary'!N$8,"")</f>
      </c>
      <c r="AD133" s="26"/>
      <c r="AE133" s="26"/>
    </row>
    <row r="134" spans="1:31" ht="15">
      <c r="A134" s="26"/>
      <c r="B134" s="11"/>
      <c r="C134" s="11"/>
      <c r="D134" s="11"/>
      <c r="E134" s="11"/>
      <c r="F134" s="12"/>
      <c r="G134" s="12"/>
      <c r="H134" s="12"/>
      <c r="I134" s="12"/>
      <c r="J134" s="64"/>
      <c r="K134" s="11"/>
      <c r="L134" s="11"/>
      <c r="M134" s="11"/>
      <c r="N134" s="25">
        <f ca="1" t="shared" si="10"/>
      </c>
      <c r="O134" s="25">
        <f ca="1" t="shared" si="11"/>
      </c>
      <c r="P134" s="1">
        <f t="shared" si="12"/>
      </c>
      <c r="Q134" s="1">
        <f ca="1" t="shared" si="13"/>
      </c>
      <c r="R134" s="1">
        <f t="shared" si="14"/>
      </c>
      <c r="S134" s="1">
        <f>IF(AND($Q134&gt;='data summary'!D$8,$P134&lt;='data summary'!D$8),'data summary'!D$8,"")</f>
      </c>
      <c r="T134" s="1">
        <f>IF(AND($Q134&gt;='data summary'!E$8,$P134&lt;='data summary'!E$8),'data summary'!E$8,"")</f>
      </c>
      <c r="U134" s="1">
        <f>IF(AND($Q134&gt;='data summary'!F$8,$P134&lt;='data summary'!F$8),'data summary'!F$8,"")</f>
      </c>
      <c r="V134" s="1">
        <f>IF(AND($Q134&gt;='data summary'!G$8,$P134&lt;='data summary'!G$8),'data summary'!G$8,"")</f>
      </c>
      <c r="W134" s="1">
        <f>IF(AND($Q134&gt;='data summary'!H$8,$P134&lt;='data summary'!H$8),'data summary'!H$8,"")</f>
      </c>
      <c r="X134" s="1">
        <f>IF(AND($Q134&gt;='data summary'!I$8,$P134&lt;='data summary'!I$8),'data summary'!I$8,"")</f>
      </c>
      <c r="Y134" s="1">
        <f>IF(AND($Q134&gt;='data summary'!J$8,$P134&lt;='data summary'!J$8),'data summary'!J$8,"")</f>
      </c>
      <c r="Z134" s="1">
        <f>IF(AND($Q134&gt;='data summary'!K$8,$P134&lt;='data summary'!K$8),'data summary'!K$8,"")</f>
      </c>
      <c r="AA134" s="1">
        <f>IF(AND($Q134&gt;='data summary'!L$8,$P134&lt;='data summary'!L$8),'data summary'!L$8,"")</f>
      </c>
      <c r="AB134" s="1">
        <f>IF(AND($Q134&gt;='data summary'!M$8,$P134&lt;='data summary'!M$8),'data summary'!M$8,"")</f>
      </c>
      <c r="AC134" s="1">
        <f>IF(AND($Q134&gt;='data summary'!N$8,$P134&lt;='data summary'!N$8),'data summary'!N$8,"")</f>
      </c>
      <c r="AD134" s="26"/>
      <c r="AE134" s="26"/>
    </row>
    <row r="135" spans="1:31" ht="15">
      <c r="A135" s="26"/>
      <c r="B135" s="11"/>
      <c r="C135" s="11"/>
      <c r="D135" s="11"/>
      <c r="E135" s="11"/>
      <c r="F135" s="12"/>
      <c r="G135" s="12"/>
      <c r="H135" s="12"/>
      <c r="I135" s="12"/>
      <c r="J135" s="64"/>
      <c r="K135" s="11"/>
      <c r="L135" s="11"/>
      <c r="M135" s="11"/>
      <c r="N135" s="25">
        <f ca="1" t="shared" si="10"/>
      </c>
      <c r="O135" s="25">
        <f ca="1" t="shared" si="11"/>
      </c>
      <c r="P135" s="1">
        <f t="shared" si="12"/>
      </c>
      <c r="Q135" s="1">
        <f ca="1" t="shared" si="13"/>
      </c>
      <c r="R135" s="1">
        <f t="shared" si="14"/>
      </c>
      <c r="S135" s="1">
        <f>IF(AND($Q135&gt;='data summary'!D$8,$P135&lt;='data summary'!D$8),'data summary'!D$8,"")</f>
      </c>
      <c r="T135" s="1">
        <f>IF(AND($Q135&gt;='data summary'!E$8,$P135&lt;='data summary'!E$8),'data summary'!E$8,"")</f>
      </c>
      <c r="U135" s="1">
        <f>IF(AND($Q135&gt;='data summary'!F$8,$P135&lt;='data summary'!F$8),'data summary'!F$8,"")</f>
      </c>
      <c r="V135" s="1">
        <f>IF(AND($Q135&gt;='data summary'!G$8,$P135&lt;='data summary'!G$8),'data summary'!G$8,"")</f>
      </c>
      <c r="W135" s="1">
        <f>IF(AND($Q135&gt;='data summary'!H$8,$P135&lt;='data summary'!H$8),'data summary'!H$8,"")</f>
      </c>
      <c r="X135" s="1">
        <f>IF(AND($Q135&gt;='data summary'!I$8,$P135&lt;='data summary'!I$8),'data summary'!I$8,"")</f>
      </c>
      <c r="Y135" s="1">
        <f>IF(AND($Q135&gt;='data summary'!J$8,$P135&lt;='data summary'!J$8),'data summary'!J$8,"")</f>
      </c>
      <c r="Z135" s="1">
        <f>IF(AND($Q135&gt;='data summary'!K$8,$P135&lt;='data summary'!K$8),'data summary'!K$8,"")</f>
      </c>
      <c r="AA135" s="1">
        <f>IF(AND($Q135&gt;='data summary'!L$8,$P135&lt;='data summary'!L$8),'data summary'!L$8,"")</f>
      </c>
      <c r="AB135" s="1">
        <f>IF(AND($Q135&gt;='data summary'!M$8,$P135&lt;='data summary'!M$8),'data summary'!M$8,"")</f>
      </c>
      <c r="AC135" s="1">
        <f>IF(AND($Q135&gt;='data summary'!N$8,$P135&lt;='data summary'!N$8),'data summary'!N$8,"")</f>
      </c>
      <c r="AD135" s="26"/>
      <c r="AE135" s="26"/>
    </row>
    <row r="136" spans="1:31" ht="15">
      <c r="A136" s="26"/>
      <c r="B136" s="11"/>
      <c r="C136" s="11"/>
      <c r="D136" s="11"/>
      <c r="E136" s="11"/>
      <c r="F136" s="12"/>
      <c r="G136" s="12"/>
      <c r="H136" s="12"/>
      <c r="I136" s="12"/>
      <c r="J136" s="64"/>
      <c r="K136" s="11"/>
      <c r="L136" s="11"/>
      <c r="M136" s="11"/>
      <c r="N136" s="25">
        <f ca="1" t="shared" si="10"/>
      </c>
      <c r="O136" s="25">
        <f ca="1" t="shared" si="11"/>
      </c>
      <c r="P136" s="1">
        <f t="shared" si="12"/>
      </c>
      <c r="Q136" s="1">
        <f ca="1" t="shared" si="13"/>
      </c>
      <c r="R136" s="1">
        <f t="shared" si="14"/>
      </c>
      <c r="S136" s="1">
        <f>IF(AND($Q136&gt;='data summary'!D$8,$P136&lt;='data summary'!D$8),'data summary'!D$8,"")</f>
      </c>
      <c r="T136" s="1">
        <f>IF(AND($Q136&gt;='data summary'!E$8,$P136&lt;='data summary'!E$8),'data summary'!E$8,"")</f>
      </c>
      <c r="U136" s="1">
        <f>IF(AND($Q136&gt;='data summary'!F$8,$P136&lt;='data summary'!F$8),'data summary'!F$8,"")</f>
      </c>
      <c r="V136" s="1">
        <f>IF(AND($Q136&gt;='data summary'!G$8,$P136&lt;='data summary'!G$8),'data summary'!G$8,"")</f>
      </c>
      <c r="W136" s="1">
        <f>IF(AND($Q136&gt;='data summary'!H$8,$P136&lt;='data summary'!H$8),'data summary'!H$8,"")</f>
      </c>
      <c r="X136" s="1">
        <f>IF(AND($Q136&gt;='data summary'!I$8,$P136&lt;='data summary'!I$8),'data summary'!I$8,"")</f>
      </c>
      <c r="Y136" s="1">
        <f>IF(AND($Q136&gt;='data summary'!J$8,$P136&lt;='data summary'!J$8),'data summary'!J$8,"")</f>
      </c>
      <c r="Z136" s="1">
        <f>IF(AND($Q136&gt;='data summary'!K$8,$P136&lt;='data summary'!K$8),'data summary'!K$8,"")</f>
      </c>
      <c r="AA136" s="1">
        <f>IF(AND($Q136&gt;='data summary'!L$8,$P136&lt;='data summary'!L$8),'data summary'!L$8,"")</f>
      </c>
      <c r="AB136" s="1">
        <f>IF(AND($Q136&gt;='data summary'!M$8,$P136&lt;='data summary'!M$8),'data summary'!M$8,"")</f>
      </c>
      <c r="AC136" s="1">
        <f>IF(AND($Q136&gt;='data summary'!N$8,$P136&lt;='data summary'!N$8),'data summary'!N$8,"")</f>
      </c>
      <c r="AD136" s="26"/>
      <c r="AE136" s="26"/>
    </row>
    <row r="137" spans="1:31" ht="15">
      <c r="A137" s="26"/>
      <c r="B137" s="11"/>
      <c r="C137" s="11"/>
      <c r="D137" s="11"/>
      <c r="E137" s="11"/>
      <c r="F137" s="12"/>
      <c r="G137" s="12"/>
      <c r="H137" s="12"/>
      <c r="I137" s="12"/>
      <c r="J137" s="64"/>
      <c r="K137" s="11"/>
      <c r="L137" s="11"/>
      <c r="M137" s="11"/>
      <c r="N137" s="25">
        <f ca="1" t="shared" si="10"/>
      </c>
      <c r="O137" s="25">
        <f ca="1" t="shared" si="11"/>
      </c>
      <c r="P137" s="1">
        <f t="shared" si="12"/>
      </c>
      <c r="Q137" s="1">
        <f ca="1" t="shared" si="13"/>
      </c>
      <c r="R137" s="1">
        <f t="shared" si="14"/>
      </c>
      <c r="S137" s="1">
        <f>IF(AND($Q137&gt;='data summary'!D$8,$P137&lt;='data summary'!D$8),'data summary'!D$8,"")</f>
      </c>
      <c r="T137" s="1">
        <f>IF(AND($Q137&gt;='data summary'!E$8,$P137&lt;='data summary'!E$8),'data summary'!E$8,"")</f>
      </c>
      <c r="U137" s="1">
        <f>IF(AND($Q137&gt;='data summary'!F$8,$P137&lt;='data summary'!F$8),'data summary'!F$8,"")</f>
      </c>
      <c r="V137" s="1">
        <f>IF(AND($Q137&gt;='data summary'!G$8,$P137&lt;='data summary'!G$8),'data summary'!G$8,"")</f>
      </c>
      <c r="W137" s="1">
        <f>IF(AND($Q137&gt;='data summary'!H$8,$P137&lt;='data summary'!H$8),'data summary'!H$8,"")</f>
      </c>
      <c r="X137" s="1">
        <f>IF(AND($Q137&gt;='data summary'!I$8,$P137&lt;='data summary'!I$8),'data summary'!I$8,"")</f>
      </c>
      <c r="Y137" s="1">
        <f>IF(AND($Q137&gt;='data summary'!J$8,$P137&lt;='data summary'!J$8),'data summary'!J$8,"")</f>
      </c>
      <c r="Z137" s="1">
        <f>IF(AND($Q137&gt;='data summary'!K$8,$P137&lt;='data summary'!K$8),'data summary'!K$8,"")</f>
      </c>
      <c r="AA137" s="1">
        <f>IF(AND($Q137&gt;='data summary'!L$8,$P137&lt;='data summary'!L$8),'data summary'!L$8,"")</f>
      </c>
      <c r="AB137" s="1">
        <f>IF(AND($Q137&gt;='data summary'!M$8,$P137&lt;='data summary'!M$8),'data summary'!M$8,"")</f>
      </c>
      <c r="AC137" s="1">
        <f>IF(AND($Q137&gt;='data summary'!N$8,$P137&lt;='data summary'!N$8),'data summary'!N$8,"")</f>
      </c>
      <c r="AD137" s="26"/>
      <c r="AE137" s="26"/>
    </row>
    <row r="138" spans="1:31" ht="15">
      <c r="A138" s="26"/>
      <c r="B138" s="11"/>
      <c r="C138" s="11"/>
      <c r="D138" s="11"/>
      <c r="E138" s="11"/>
      <c r="F138" s="12"/>
      <c r="G138" s="12"/>
      <c r="H138" s="12"/>
      <c r="I138" s="12"/>
      <c r="J138" s="64"/>
      <c r="K138" s="11"/>
      <c r="L138" s="11"/>
      <c r="M138" s="11"/>
      <c r="N138" s="25">
        <f ca="1" t="shared" si="10"/>
      </c>
      <c r="O138" s="25">
        <f ca="1" t="shared" si="11"/>
      </c>
      <c r="P138" s="1">
        <f t="shared" si="12"/>
      </c>
      <c r="Q138" s="1">
        <f ca="1" t="shared" si="13"/>
      </c>
      <c r="R138" s="1">
        <f t="shared" si="14"/>
      </c>
      <c r="S138" s="1">
        <f>IF(AND($Q138&gt;='data summary'!D$8,$P138&lt;='data summary'!D$8),'data summary'!D$8,"")</f>
      </c>
      <c r="T138" s="1">
        <f>IF(AND($Q138&gt;='data summary'!E$8,$P138&lt;='data summary'!E$8),'data summary'!E$8,"")</f>
      </c>
      <c r="U138" s="1">
        <f>IF(AND($Q138&gt;='data summary'!F$8,$P138&lt;='data summary'!F$8),'data summary'!F$8,"")</f>
      </c>
      <c r="V138" s="1">
        <f>IF(AND($Q138&gt;='data summary'!G$8,$P138&lt;='data summary'!G$8),'data summary'!G$8,"")</f>
      </c>
      <c r="W138" s="1">
        <f>IF(AND($Q138&gt;='data summary'!H$8,$P138&lt;='data summary'!H$8),'data summary'!H$8,"")</f>
      </c>
      <c r="X138" s="1">
        <f>IF(AND($Q138&gt;='data summary'!I$8,$P138&lt;='data summary'!I$8),'data summary'!I$8,"")</f>
      </c>
      <c r="Y138" s="1">
        <f>IF(AND($Q138&gt;='data summary'!J$8,$P138&lt;='data summary'!J$8),'data summary'!J$8,"")</f>
      </c>
      <c r="Z138" s="1">
        <f>IF(AND($Q138&gt;='data summary'!K$8,$P138&lt;='data summary'!K$8),'data summary'!K$8,"")</f>
      </c>
      <c r="AA138" s="1">
        <f>IF(AND($Q138&gt;='data summary'!L$8,$P138&lt;='data summary'!L$8),'data summary'!L$8,"")</f>
      </c>
      <c r="AB138" s="1">
        <f>IF(AND($Q138&gt;='data summary'!M$8,$P138&lt;='data summary'!M$8),'data summary'!M$8,"")</f>
      </c>
      <c r="AC138" s="1">
        <f>IF(AND($Q138&gt;='data summary'!N$8,$P138&lt;='data summary'!N$8),'data summary'!N$8,"")</f>
      </c>
      <c r="AD138" s="26"/>
      <c r="AE138" s="26"/>
    </row>
    <row r="139" spans="1:31" ht="15">
      <c r="A139" s="26"/>
      <c r="B139" s="11"/>
      <c r="C139" s="11"/>
      <c r="D139" s="11"/>
      <c r="E139" s="11"/>
      <c r="F139" s="12"/>
      <c r="G139" s="12"/>
      <c r="H139" s="12"/>
      <c r="I139" s="12"/>
      <c r="J139" s="64"/>
      <c r="K139" s="11"/>
      <c r="L139" s="11"/>
      <c r="M139" s="11"/>
      <c r="N139" s="25">
        <f ca="1" t="shared" si="10"/>
      </c>
      <c r="O139" s="25">
        <f ca="1" t="shared" si="11"/>
      </c>
      <c r="P139" s="1">
        <f t="shared" si="12"/>
      </c>
      <c r="Q139" s="1">
        <f ca="1" t="shared" si="13"/>
      </c>
      <c r="R139" s="1">
        <f t="shared" si="14"/>
      </c>
      <c r="S139" s="1">
        <f>IF(AND($Q139&gt;='data summary'!D$8,$P139&lt;='data summary'!D$8),'data summary'!D$8,"")</f>
      </c>
      <c r="T139" s="1">
        <f>IF(AND($Q139&gt;='data summary'!E$8,$P139&lt;='data summary'!E$8),'data summary'!E$8,"")</f>
      </c>
      <c r="U139" s="1">
        <f>IF(AND($Q139&gt;='data summary'!F$8,$P139&lt;='data summary'!F$8),'data summary'!F$8,"")</f>
      </c>
      <c r="V139" s="1">
        <f>IF(AND($Q139&gt;='data summary'!G$8,$P139&lt;='data summary'!G$8),'data summary'!G$8,"")</f>
      </c>
      <c r="W139" s="1">
        <f>IF(AND($Q139&gt;='data summary'!H$8,$P139&lt;='data summary'!H$8),'data summary'!H$8,"")</f>
      </c>
      <c r="X139" s="1">
        <f>IF(AND($Q139&gt;='data summary'!I$8,$P139&lt;='data summary'!I$8),'data summary'!I$8,"")</f>
      </c>
      <c r="Y139" s="1">
        <f>IF(AND($Q139&gt;='data summary'!J$8,$P139&lt;='data summary'!J$8),'data summary'!J$8,"")</f>
      </c>
      <c r="Z139" s="1">
        <f>IF(AND($Q139&gt;='data summary'!K$8,$P139&lt;='data summary'!K$8),'data summary'!K$8,"")</f>
      </c>
      <c r="AA139" s="1">
        <f>IF(AND($Q139&gt;='data summary'!L$8,$P139&lt;='data summary'!L$8),'data summary'!L$8,"")</f>
      </c>
      <c r="AB139" s="1">
        <f>IF(AND($Q139&gt;='data summary'!M$8,$P139&lt;='data summary'!M$8),'data summary'!M$8,"")</f>
      </c>
      <c r="AC139" s="1">
        <f>IF(AND($Q139&gt;='data summary'!N$8,$P139&lt;='data summary'!N$8),'data summary'!N$8,"")</f>
      </c>
      <c r="AD139" s="26"/>
      <c r="AE139" s="26"/>
    </row>
    <row r="140" spans="1:31" ht="15">
      <c r="A140" s="26"/>
      <c r="B140" s="11"/>
      <c r="C140" s="11"/>
      <c r="D140" s="11"/>
      <c r="E140" s="11"/>
      <c r="F140" s="12"/>
      <c r="G140" s="12"/>
      <c r="H140" s="12"/>
      <c r="I140" s="12"/>
      <c r="J140" s="64"/>
      <c r="K140" s="11"/>
      <c r="L140" s="11"/>
      <c r="M140" s="11"/>
      <c r="N140" s="25">
        <f ca="1" t="shared" si="10"/>
      </c>
      <c r="O140" s="25">
        <f ca="1" t="shared" si="11"/>
      </c>
      <c r="P140" s="1">
        <f t="shared" si="12"/>
      </c>
      <c r="Q140" s="1">
        <f ca="1" t="shared" si="13"/>
      </c>
      <c r="R140" s="1">
        <f t="shared" si="14"/>
      </c>
      <c r="S140" s="1">
        <f>IF(AND($Q140&gt;='data summary'!D$8,$P140&lt;='data summary'!D$8),'data summary'!D$8,"")</f>
      </c>
      <c r="T140" s="1">
        <f>IF(AND($Q140&gt;='data summary'!E$8,$P140&lt;='data summary'!E$8),'data summary'!E$8,"")</f>
      </c>
      <c r="U140" s="1">
        <f>IF(AND($Q140&gt;='data summary'!F$8,$P140&lt;='data summary'!F$8),'data summary'!F$8,"")</f>
      </c>
      <c r="V140" s="1">
        <f>IF(AND($Q140&gt;='data summary'!G$8,$P140&lt;='data summary'!G$8),'data summary'!G$8,"")</f>
      </c>
      <c r="W140" s="1">
        <f>IF(AND($Q140&gt;='data summary'!H$8,$P140&lt;='data summary'!H$8),'data summary'!H$8,"")</f>
      </c>
      <c r="X140" s="1">
        <f>IF(AND($Q140&gt;='data summary'!I$8,$P140&lt;='data summary'!I$8),'data summary'!I$8,"")</f>
      </c>
      <c r="Y140" s="1">
        <f>IF(AND($Q140&gt;='data summary'!J$8,$P140&lt;='data summary'!J$8),'data summary'!J$8,"")</f>
      </c>
      <c r="Z140" s="1">
        <f>IF(AND($Q140&gt;='data summary'!K$8,$P140&lt;='data summary'!K$8),'data summary'!K$8,"")</f>
      </c>
      <c r="AA140" s="1">
        <f>IF(AND($Q140&gt;='data summary'!L$8,$P140&lt;='data summary'!L$8),'data summary'!L$8,"")</f>
      </c>
      <c r="AB140" s="1">
        <f>IF(AND($Q140&gt;='data summary'!M$8,$P140&lt;='data summary'!M$8),'data summary'!M$8,"")</f>
      </c>
      <c r="AC140" s="1">
        <f>IF(AND($Q140&gt;='data summary'!N$8,$P140&lt;='data summary'!N$8),'data summary'!N$8,"")</f>
      </c>
      <c r="AD140" s="26"/>
      <c r="AE140" s="26"/>
    </row>
    <row r="141" spans="1:31" ht="15">
      <c r="A141" s="26"/>
      <c r="B141" s="11"/>
      <c r="C141" s="11"/>
      <c r="D141" s="11"/>
      <c r="E141" s="11"/>
      <c r="F141" s="12"/>
      <c r="G141" s="12"/>
      <c r="H141" s="12"/>
      <c r="I141" s="12"/>
      <c r="J141" s="64"/>
      <c r="K141" s="11"/>
      <c r="L141" s="11"/>
      <c r="M141" s="11"/>
      <c r="N141" s="25">
        <f ca="1" t="shared" si="10"/>
      </c>
      <c r="O141" s="25">
        <f ca="1" t="shared" si="11"/>
      </c>
      <c r="P141" s="1">
        <f t="shared" si="12"/>
      </c>
      <c r="Q141" s="1">
        <f ca="1" t="shared" si="13"/>
      </c>
      <c r="R141" s="1">
        <f t="shared" si="14"/>
      </c>
      <c r="S141" s="1">
        <f>IF(AND($Q141&gt;='data summary'!D$8,$P141&lt;='data summary'!D$8),'data summary'!D$8,"")</f>
      </c>
      <c r="T141" s="1">
        <f>IF(AND($Q141&gt;='data summary'!E$8,$P141&lt;='data summary'!E$8),'data summary'!E$8,"")</f>
      </c>
      <c r="U141" s="1">
        <f>IF(AND($Q141&gt;='data summary'!F$8,$P141&lt;='data summary'!F$8),'data summary'!F$8,"")</f>
      </c>
      <c r="V141" s="1">
        <f>IF(AND($Q141&gt;='data summary'!G$8,$P141&lt;='data summary'!G$8),'data summary'!G$8,"")</f>
      </c>
      <c r="W141" s="1">
        <f>IF(AND($Q141&gt;='data summary'!H$8,$P141&lt;='data summary'!H$8),'data summary'!H$8,"")</f>
      </c>
      <c r="X141" s="1">
        <f>IF(AND($Q141&gt;='data summary'!I$8,$P141&lt;='data summary'!I$8),'data summary'!I$8,"")</f>
      </c>
      <c r="Y141" s="1">
        <f>IF(AND($Q141&gt;='data summary'!J$8,$P141&lt;='data summary'!J$8),'data summary'!J$8,"")</f>
      </c>
      <c r="Z141" s="1">
        <f>IF(AND($Q141&gt;='data summary'!K$8,$P141&lt;='data summary'!K$8),'data summary'!K$8,"")</f>
      </c>
      <c r="AA141" s="1">
        <f>IF(AND($Q141&gt;='data summary'!L$8,$P141&lt;='data summary'!L$8),'data summary'!L$8,"")</f>
      </c>
      <c r="AB141" s="1">
        <f>IF(AND($Q141&gt;='data summary'!M$8,$P141&lt;='data summary'!M$8),'data summary'!M$8,"")</f>
      </c>
      <c r="AC141" s="1">
        <f>IF(AND($Q141&gt;='data summary'!N$8,$P141&lt;='data summary'!N$8),'data summary'!N$8,"")</f>
      </c>
      <c r="AD141" s="26"/>
      <c r="AE141" s="26"/>
    </row>
    <row r="142" spans="1:31" ht="15">
      <c r="A142" s="26"/>
      <c r="B142" s="11"/>
      <c r="C142" s="11"/>
      <c r="D142" s="11"/>
      <c r="E142" s="11"/>
      <c r="F142" s="12"/>
      <c r="G142" s="12"/>
      <c r="H142" s="12"/>
      <c r="I142" s="12"/>
      <c r="J142" s="64"/>
      <c r="K142" s="11"/>
      <c r="L142" s="11"/>
      <c r="M142" s="11"/>
      <c r="N142" s="25">
        <f ca="1" t="shared" si="10"/>
      </c>
      <c r="O142" s="25">
        <f ca="1" t="shared" si="11"/>
      </c>
      <c r="P142" s="1">
        <f t="shared" si="12"/>
      </c>
      <c r="Q142" s="1">
        <f ca="1" t="shared" si="13"/>
      </c>
      <c r="R142" s="1">
        <f t="shared" si="14"/>
      </c>
      <c r="S142" s="1">
        <f>IF(AND($Q142&gt;='data summary'!D$8,$P142&lt;='data summary'!D$8),'data summary'!D$8,"")</f>
      </c>
      <c r="T142" s="1">
        <f>IF(AND($Q142&gt;='data summary'!E$8,$P142&lt;='data summary'!E$8),'data summary'!E$8,"")</f>
      </c>
      <c r="U142" s="1">
        <f>IF(AND($Q142&gt;='data summary'!F$8,$P142&lt;='data summary'!F$8),'data summary'!F$8,"")</f>
      </c>
      <c r="V142" s="1">
        <f>IF(AND($Q142&gt;='data summary'!G$8,$P142&lt;='data summary'!G$8),'data summary'!G$8,"")</f>
      </c>
      <c r="W142" s="1">
        <f>IF(AND($Q142&gt;='data summary'!H$8,$P142&lt;='data summary'!H$8),'data summary'!H$8,"")</f>
      </c>
      <c r="X142" s="1">
        <f>IF(AND($Q142&gt;='data summary'!I$8,$P142&lt;='data summary'!I$8),'data summary'!I$8,"")</f>
      </c>
      <c r="Y142" s="1">
        <f>IF(AND($Q142&gt;='data summary'!J$8,$P142&lt;='data summary'!J$8),'data summary'!J$8,"")</f>
      </c>
      <c r="Z142" s="1">
        <f>IF(AND($Q142&gt;='data summary'!K$8,$P142&lt;='data summary'!K$8),'data summary'!K$8,"")</f>
      </c>
      <c r="AA142" s="1">
        <f>IF(AND($Q142&gt;='data summary'!L$8,$P142&lt;='data summary'!L$8),'data summary'!L$8,"")</f>
      </c>
      <c r="AB142" s="1">
        <f>IF(AND($Q142&gt;='data summary'!M$8,$P142&lt;='data summary'!M$8),'data summary'!M$8,"")</f>
      </c>
      <c r="AC142" s="1">
        <f>IF(AND($Q142&gt;='data summary'!N$8,$P142&lt;='data summary'!N$8),'data summary'!N$8,"")</f>
      </c>
      <c r="AD142" s="26"/>
      <c r="AE142" s="26"/>
    </row>
    <row r="143" spans="1:31" ht="15">
      <c r="A143" s="26"/>
      <c r="B143" s="11"/>
      <c r="C143" s="11"/>
      <c r="D143" s="11"/>
      <c r="E143" s="11"/>
      <c r="F143" s="12"/>
      <c r="G143" s="12"/>
      <c r="H143" s="12"/>
      <c r="I143" s="12"/>
      <c r="J143" s="64"/>
      <c r="K143" s="11"/>
      <c r="L143" s="11"/>
      <c r="M143" s="11"/>
      <c r="N143" s="25">
        <f ca="1" t="shared" si="10"/>
      </c>
      <c r="O143" s="25">
        <f ca="1" t="shared" si="11"/>
      </c>
      <c r="P143" s="1">
        <f t="shared" si="12"/>
      </c>
      <c r="Q143" s="1">
        <f ca="1" t="shared" si="13"/>
      </c>
      <c r="R143" s="1">
        <f t="shared" si="14"/>
      </c>
      <c r="S143" s="1">
        <f>IF(AND($Q143&gt;='data summary'!D$8,$P143&lt;='data summary'!D$8),'data summary'!D$8,"")</f>
      </c>
      <c r="T143" s="1">
        <f>IF(AND($Q143&gt;='data summary'!E$8,$P143&lt;='data summary'!E$8),'data summary'!E$8,"")</f>
      </c>
      <c r="U143" s="1">
        <f>IF(AND($Q143&gt;='data summary'!F$8,$P143&lt;='data summary'!F$8),'data summary'!F$8,"")</f>
      </c>
      <c r="V143" s="1">
        <f>IF(AND($Q143&gt;='data summary'!G$8,$P143&lt;='data summary'!G$8),'data summary'!G$8,"")</f>
      </c>
      <c r="W143" s="1">
        <f>IF(AND($Q143&gt;='data summary'!H$8,$P143&lt;='data summary'!H$8),'data summary'!H$8,"")</f>
      </c>
      <c r="X143" s="1">
        <f>IF(AND($Q143&gt;='data summary'!I$8,$P143&lt;='data summary'!I$8),'data summary'!I$8,"")</f>
      </c>
      <c r="Y143" s="1">
        <f>IF(AND($Q143&gt;='data summary'!J$8,$P143&lt;='data summary'!J$8),'data summary'!J$8,"")</f>
      </c>
      <c r="Z143" s="1">
        <f>IF(AND($Q143&gt;='data summary'!K$8,$P143&lt;='data summary'!K$8),'data summary'!K$8,"")</f>
      </c>
      <c r="AA143" s="1">
        <f>IF(AND($Q143&gt;='data summary'!L$8,$P143&lt;='data summary'!L$8),'data summary'!L$8,"")</f>
      </c>
      <c r="AB143" s="1">
        <f>IF(AND($Q143&gt;='data summary'!M$8,$P143&lt;='data summary'!M$8),'data summary'!M$8,"")</f>
      </c>
      <c r="AC143" s="1">
        <f>IF(AND($Q143&gt;='data summary'!N$8,$P143&lt;='data summary'!N$8),'data summary'!N$8,"")</f>
      </c>
      <c r="AD143" s="26"/>
      <c r="AE143" s="26"/>
    </row>
    <row r="144" spans="1:31" ht="15">
      <c r="A144" s="26"/>
      <c r="B144" s="11"/>
      <c r="C144" s="11"/>
      <c r="D144" s="11"/>
      <c r="E144" s="11"/>
      <c r="F144" s="12"/>
      <c r="G144" s="12"/>
      <c r="H144" s="12"/>
      <c r="I144" s="12"/>
      <c r="J144" s="64"/>
      <c r="K144" s="11"/>
      <c r="L144" s="11"/>
      <c r="M144" s="11"/>
      <c r="N144" s="25">
        <f ca="1" t="shared" si="10"/>
      </c>
      <c r="O144" s="25">
        <f ca="1" t="shared" si="11"/>
      </c>
      <c r="P144" s="1">
        <f t="shared" si="12"/>
      </c>
      <c r="Q144" s="1">
        <f ca="1" t="shared" si="13"/>
      </c>
      <c r="R144" s="1">
        <f t="shared" si="14"/>
      </c>
      <c r="S144" s="1">
        <f>IF(AND($Q144&gt;='data summary'!D$8,$P144&lt;='data summary'!D$8),'data summary'!D$8,"")</f>
      </c>
      <c r="T144" s="1">
        <f>IF(AND($Q144&gt;='data summary'!E$8,$P144&lt;='data summary'!E$8),'data summary'!E$8,"")</f>
      </c>
      <c r="U144" s="1">
        <f>IF(AND($Q144&gt;='data summary'!F$8,$P144&lt;='data summary'!F$8),'data summary'!F$8,"")</f>
      </c>
      <c r="V144" s="1">
        <f>IF(AND($Q144&gt;='data summary'!G$8,$P144&lt;='data summary'!G$8),'data summary'!G$8,"")</f>
      </c>
      <c r="W144" s="1">
        <f>IF(AND($Q144&gt;='data summary'!H$8,$P144&lt;='data summary'!H$8),'data summary'!H$8,"")</f>
      </c>
      <c r="X144" s="1">
        <f>IF(AND($Q144&gt;='data summary'!I$8,$P144&lt;='data summary'!I$8),'data summary'!I$8,"")</f>
      </c>
      <c r="Y144" s="1">
        <f>IF(AND($Q144&gt;='data summary'!J$8,$P144&lt;='data summary'!J$8),'data summary'!J$8,"")</f>
      </c>
      <c r="Z144" s="1">
        <f>IF(AND($Q144&gt;='data summary'!K$8,$P144&lt;='data summary'!K$8),'data summary'!K$8,"")</f>
      </c>
      <c r="AA144" s="1">
        <f>IF(AND($Q144&gt;='data summary'!L$8,$P144&lt;='data summary'!L$8),'data summary'!L$8,"")</f>
      </c>
      <c r="AB144" s="1">
        <f>IF(AND($Q144&gt;='data summary'!M$8,$P144&lt;='data summary'!M$8),'data summary'!M$8,"")</f>
      </c>
      <c r="AC144" s="1">
        <f>IF(AND($Q144&gt;='data summary'!N$8,$P144&lt;='data summary'!N$8),'data summary'!N$8,"")</f>
      </c>
      <c r="AD144" s="26"/>
      <c r="AE144" s="26"/>
    </row>
    <row r="145" spans="1:31" ht="15">
      <c r="A145" s="26"/>
      <c r="B145" s="11"/>
      <c r="C145" s="11"/>
      <c r="D145" s="11"/>
      <c r="E145" s="11"/>
      <c r="F145" s="12"/>
      <c r="G145" s="12"/>
      <c r="H145" s="12"/>
      <c r="I145" s="12"/>
      <c r="J145" s="64"/>
      <c r="K145" s="11"/>
      <c r="L145" s="11"/>
      <c r="M145" s="11"/>
      <c r="N145" s="25">
        <f ca="1" t="shared" si="10"/>
      </c>
      <c r="O145" s="25">
        <f ca="1" t="shared" si="11"/>
      </c>
      <c r="P145" s="1">
        <f t="shared" si="12"/>
      </c>
      <c r="Q145" s="1">
        <f ca="1" t="shared" si="13"/>
      </c>
      <c r="R145" s="1">
        <f t="shared" si="14"/>
      </c>
      <c r="S145" s="1">
        <f>IF(AND($Q145&gt;='data summary'!D$8,$P145&lt;='data summary'!D$8),'data summary'!D$8,"")</f>
      </c>
      <c r="T145" s="1">
        <f>IF(AND($Q145&gt;='data summary'!E$8,$P145&lt;='data summary'!E$8),'data summary'!E$8,"")</f>
      </c>
      <c r="U145" s="1">
        <f>IF(AND($Q145&gt;='data summary'!F$8,$P145&lt;='data summary'!F$8),'data summary'!F$8,"")</f>
      </c>
      <c r="V145" s="1">
        <f>IF(AND($Q145&gt;='data summary'!G$8,$P145&lt;='data summary'!G$8),'data summary'!G$8,"")</f>
      </c>
      <c r="W145" s="1">
        <f>IF(AND($Q145&gt;='data summary'!H$8,$P145&lt;='data summary'!H$8),'data summary'!H$8,"")</f>
      </c>
      <c r="X145" s="1">
        <f>IF(AND($Q145&gt;='data summary'!I$8,$P145&lt;='data summary'!I$8),'data summary'!I$8,"")</f>
      </c>
      <c r="Y145" s="1">
        <f>IF(AND($Q145&gt;='data summary'!J$8,$P145&lt;='data summary'!J$8),'data summary'!J$8,"")</f>
      </c>
      <c r="Z145" s="1">
        <f>IF(AND($Q145&gt;='data summary'!K$8,$P145&lt;='data summary'!K$8),'data summary'!K$8,"")</f>
      </c>
      <c r="AA145" s="1">
        <f>IF(AND($Q145&gt;='data summary'!L$8,$P145&lt;='data summary'!L$8),'data summary'!L$8,"")</f>
      </c>
      <c r="AB145" s="1">
        <f>IF(AND($Q145&gt;='data summary'!M$8,$P145&lt;='data summary'!M$8),'data summary'!M$8,"")</f>
      </c>
      <c r="AC145" s="1">
        <f>IF(AND($Q145&gt;='data summary'!N$8,$P145&lt;='data summary'!N$8),'data summary'!N$8,"")</f>
      </c>
      <c r="AD145" s="26"/>
      <c r="AE145" s="26"/>
    </row>
    <row r="146" spans="1:31" ht="15">
      <c r="A146" s="26"/>
      <c r="B146" s="11"/>
      <c r="C146" s="11"/>
      <c r="D146" s="11"/>
      <c r="E146" s="11"/>
      <c r="F146" s="12"/>
      <c r="G146" s="12"/>
      <c r="H146" s="12"/>
      <c r="I146" s="12"/>
      <c r="J146" s="64"/>
      <c r="K146" s="11"/>
      <c r="L146" s="11"/>
      <c r="M146" s="11"/>
      <c r="N146" s="25">
        <f ca="1" t="shared" si="10"/>
      </c>
      <c r="O146" s="25">
        <f ca="1" t="shared" si="11"/>
      </c>
      <c r="P146" s="1">
        <f t="shared" si="12"/>
      </c>
      <c r="Q146" s="1">
        <f ca="1" t="shared" si="13"/>
      </c>
      <c r="R146" s="1">
        <f t="shared" si="14"/>
      </c>
      <c r="S146" s="1">
        <f>IF(AND($Q146&gt;='data summary'!D$8,$P146&lt;='data summary'!D$8),'data summary'!D$8,"")</f>
      </c>
      <c r="T146" s="1">
        <f>IF(AND($Q146&gt;='data summary'!E$8,$P146&lt;='data summary'!E$8),'data summary'!E$8,"")</f>
      </c>
      <c r="U146" s="1">
        <f>IF(AND($Q146&gt;='data summary'!F$8,$P146&lt;='data summary'!F$8),'data summary'!F$8,"")</f>
      </c>
      <c r="V146" s="1">
        <f>IF(AND($Q146&gt;='data summary'!G$8,$P146&lt;='data summary'!G$8),'data summary'!G$8,"")</f>
      </c>
      <c r="W146" s="1">
        <f>IF(AND($Q146&gt;='data summary'!H$8,$P146&lt;='data summary'!H$8),'data summary'!H$8,"")</f>
      </c>
      <c r="X146" s="1">
        <f>IF(AND($Q146&gt;='data summary'!I$8,$P146&lt;='data summary'!I$8),'data summary'!I$8,"")</f>
      </c>
      <c r="Y146" s="1">
        <f>IF(AND($Q146&gt;='data summary'!J$8,$P146&lt;='data summary'!J$8),'data summary'!J$8,"")</f>
      </c>
      <c r="Z146" s="1">
        <f>IF(AND($Q146&gt;='data summary'!K$8,$P146&lt;='data summary'!K$8),'data summary'!K$8,"")</f>
      </c>
      <c r="AA146" s="1">
        <f>IF(AND($Q146&gt;='data summary'!L$8,$P146&lt;='data summary'!L$8),'data summary'!L$8,"")</f>
      </c>
      <c r="AB146" s="1">
        <f>IF(AND($Q146&gt;='data summary'!M$8,$P146&lt;='data summary'!M$8),'data summary'!M$8,"")</f>
      </c>
      <c r="AC146" s="1">
        <f>IF(AND($Q146&gt;='data summary'!N$8,$P146&lt;='data summary'!N$8),'data summary'!N$8,"")</f>
      </c>
      <c r="AD146" s="26"/>
      <c r="AE146" s="26"/>
    </row>
    <row r="147" spans="1:31" ht="15">
      <c r="A147" s="26"/>
      <c r="B147" s="11"/>
      <c r="C147" s="11"/>
      <c r="D147" s="11"/>
      <c r="E147" s="11"/>
      <c r="F147" s="12"/>
      <c r="G147" s="12"/>
      <c r="H147" s="12"/>
      <c r="I147" s="12"/>
      <c r="J147" s="64"/>
      <c r="K147" s="11"/>
      <c r="L147" s="11"/>
      <c r="M147" s="11"/>
      <c r="N147" s="25">
        <f ca="1" t="shared" si="10"/>
      </c>
      <c r="O147" s="25">
        <f ca="1" t="shared" si="11"/>
      </c>
      <c r="P147" s="1">
        <f t="shared" si="12"/>
      </c>
      <c r="Q147" s="1">
        <f ca="1" t="shared" si="13"/>
      </c>
      <c r="R147" s="1">
        <f t="shared" si="14"/>
      </c>
      <c r="S147" s="1">
        <f>IF(AND($Q147&gt;='data summary'!D$8,$P147&lt;='data summary'!D$8),'data summary'!D$8,"")</f>
      </c>
      <c r="T147" s="1">
        <f>IF(AND($Q147&gt;='data summary'!E$8,$P147&lt;='data summary'!E$8),'data summary'!E$8,"")</f>
      </c>
      <c r="U147" s="1">
        <f>IF(AND($Q147&gt;='data summary'!F$8,$P147&lt;='data summary'!F$8),'data summary'!F$8,"")</f>
      </c>
      <c r="V147" s="1">
        <f>IF(AND($Q147&gt;='data summary'!G$8,$P147&lt;='data summary'!G$8),'data summary'!G$8,"")</f>
      </c>
      <c r="W147" s="1">
        <f>IF(AND($Q147&gt;='data summary'!H$8,$P147&lt;='data summary'!H$8),'data summary'!H$8,"")</f>
      </c>
      <c r="X147" s="1">
        <f>IF(AND($Q147&gt;='data summary'!I$8,$P147&lt;='data summary'!I$8),'data summary'!I$8,"")</f>
      </c>
      <c r="Y147" s="1">
        <f>IF(AND($Q147&gt;='data summary'!J$8,$P147&lt;='data summary'!J$8),'data summary'!J$8,"")</f>
      </c>
      <c r="Z147" s="1">
        <f>IF(AND($Q147&gt;='data summary'!K$8,$P147&lt;='data summary'!K$8),'data summary'!K$8,"")</f>
      </c>
      <c r="AA147" s="1">
        <f>IF(AND($Q147&gt;='data summary'!L$8,$P147&lt;='data summary'!L$8),'data summary'!L$8,"")</f>
      </c>
      <c r="AB147" s="1">
        <f>IF(AND($Q147&gt;='data summary'!M$8,$P147&lt;='data summary'!M$8),'data summary'!M$8,"")</f>
      </c>
      <c r="AC147" s="1">
        <f>IF(AND($Q147&gt;='data summary'!N$8,$P147&lt;='data summary'!N$8),'data summary'!N$8,"")</f>
      </c>
      <c r="AD147" s="26"/>
      <c r="AE147" s="26"/>
    </row>
    <row r="148" spans="1:31" ht="15">
      <c r="A148" s="26"/>
      <c r="B148" s="11"/>
      <c r="C148" s="11"/>
      <c r="D148" s="11"/>
      <c r="E148" s="11"/>
      <c r="F148" s="12"/>
      <c r="G148" s="12"/>
      <c r="H148" s="12"/>
      <c r="I148" s="12"/>
      <c r="J148" s="64"/>
      <c r="K148" s="11"/>
      <c r="L148" s="11"/>
      <c r="M148" s="11"/>
      <c r="N148" s="25">
        <f ca="1" t="shared" si="10"/>
      </c>
      <c r="O148" s="25">
        <f ca="1" t="shared" si="11"/>
      </c>
      <c r="P148" s="1">
        <f t="shared" si="12"/>
      </c>
      <c r="Q148" s="1">
        <f ca="1" t="shared" si="13"/>
      </c>
      <c r="R148" s="1">
        <f t="shared" si="14"/>
      </c>
      <c r="S148" s="1">
        <f>IF(AND($Q148&gt;='data summary'!D$8,$P148&lt;='data summary'!D$8),'data summary'!D$8,"")</f>
      </c>
      <c r="T148" s="1">
        <f>IF(AND($Q148&gt;='data summary'!E$8,$P148&lt;='data summary'!E$8),'data summary'!E$8,"")</f>
      </c>
      <c r="U148" s="1">
        <f>IF(AND($Q148&gt;='data summary'!F$8,$P148&lt;='data summary'!F$8),'data summary'!F$8,"")</f>
      </c>
      <c r="V148" s="1">
        <f>IF(AND($Q148&gt;='data summary'!G$8,$P148&lt;='data summary'!G$8),'data summary'!G$8,"")</f>
      </c>
      <c r="W148" s="1">
        <f>IF(AND($Q148&gt;='data summary'!H$8,$P148&lt;='data summary'!H$8),'data summary'!H$8,"")</f>
      </c>
      <c r="X148" s="1">
        <f>IF(AND($Q148&gt;='data summary'!I$8,$P148&lt;='data summary'!I$8),'data summary'!I$8,"")</f>
      </c>
      <c r="Y148" s="1">
        <f>IF(AND($Q148&gt;='data summary'!J$8,$P148&lt;='data summary'!J$8),'data summary'!J$8,"")</f>
      </c>
      <c r="Z148" s="1">
        <f>IF(AND($Q148&gt;='data summary'!K$8,$P148&lt;='data summary'!K$8),'data summary'!K$8,"")</f>
      </c>
      <c r="AA148" s="1">
        <f>IF(AND($Q148&gt;='data summary'!L$8,$P148&lt;='data summary'!L$8),'data summary'!L$8,"")</f>
      </c>
      <c r="AB148" s="1">
        <f>IF(AND($Q148&gt;='data summary'!M$8,$P148&lt;='data summary'!M$8),'data summary'!M$8,"")</f>
      </c>
      <c r="AC148" s="1">
        <f>IF(AND($Q148&gt;='data summary'!N$8,$P148&lt;='data summary'!N$8),'data summary'!N$8,"")</f>
      </c>
      <c r="AD148" s="26"/>
      <c r="AE148" s="26"/>
    </row>
    <row r="149" spans="1:31" ht="15">
      <c r="A149" s="26"/>
      <c r="B149" s="11"/>
      <c r="C149" s="11"/>
      <c r="D149" s="11"/>
      <c r="E149" s="11"/>
      <c r="F149" s="12"/>
      <c r="G149" s="12"/>
      <c r="H149" s="12"/>
      <c r="I149" s="12"/>
      <c r="J149" s="64"/>
      <c r="K149" s="11"/>
      <c r="L149" s="11"/>
      <c r="M149" s="11"/>
      <c r="N149" s="25">
        <f ca="1" t="shared" si="10"/>
      </c>
      <c r="O149" s="25">
        <f ca="1" t="shared" si="11"/>
      </c>
      <c r="P149" s="1">
        <f t="shared" si="12"/>
      </c>
      <c r="Q149" s="1">
        <f ca="1" t="shared" si="13"/>
      </c>
      <c r="R149" s="1">
        <f t="shared" si="14"/>
      </c>
      <c r="S149" s="1">
        <f>IF(AND($Q149&gt;='data summary'!D$8,$P149&lt;='data summary'!D$8),'data summary'!D$8,"")</f>
      </c>
      <c r="T149" s="1">
        <f>IF(AND($Q149&gt;='data summary'!E$8,$P149&lt;='data summary'!E$8),'data summary'!E$8,"")</f>
      </c>
      <c r="U149" s="1">
        <f>IF(AND($Q149&gt;='data summary'!F$8,$P149&lt;='data summary'!F$8),'data summary'!F$8,"")</f>
      </c>
      <c r="V149" s="1">
        <f>IF(AND($Q149&gt;='data summary'!G$8,$P149&lt;='data summary'!G$8),'data summary'!G$8,"")</f>
      </c>
      <c r="W149" s="1">
        <f>IF(AND($Q149&gt;='data summary'!H$8,$P149&lt;='data summary'!H$8),'data summary'!H$8,"")</f>
      </c>
      <c r="X149" s="1">
        <f>IF(AND($Q149&gt;='data summary'!I$8,$P149&lt;='data summary'!I$8),'data summary'!I$8,"")</f>
      </c>
      <c r="Y149" s="1">
        <f>IF(AND($Q149&gt;='data summary'!J$8,$P149&lt;='data summary'!J$8),'data summary'!J$8,"")</f>
      </c>
      <c r="Z149" s="1">
        <f>IF(AND($Q149&gt;='data summary'!K$8,$P149&lt;='data summary'!K$8),'data summary'!K$8,"")</f>
      </c>
      <c r="AA149" s="1">
        <f>IF(AND($Q149&gt;='data summary'!L$8,$P149&lt;='data summary'!L$8),'data summary'!L$8,"")</f>
      </c>
      <c r="AB149" s="1">
        <f>IF(AND($Q149&gt;='data summary'!M$8,$P149&lt;='data summary'!M$8),'data summary'!M$8,"")</f>
      </c>
      <c r="AC149" s="1">
        <f>IF(AND($Q149&gt;='data summary'!N$8,$P149&lt;='data summary'!N$8),'data summary'!N$8,"")</f>
      </c>
      <c r="AD149" s="26"/>
      <c r="AE149" s="26"/>
    </row>
    <row r="150" spans="1:31" ht="15">
      <c r="A150" s="26"/>
      <c r="B150" s="11"/>
      <c r="C150" s="11"/>
      <c r="D150" s="11"/>
      <c r="E150" s="11"/>
      <c r="F150" s="12"/>
      <c r="G150" s="12"/>
      <c r="H150" s="12"/>
      <c r="I150" s="12"/>
      <c r="J150" s="64"/>
      <c r="K150" s="11"/>
      <c r="L150" s="11"/>
      <c r="M150" s="11"/>
      <c r="N150" s="25">
        <f ca="1" t="shared" si="10"/>
      </c>
      <c r="O150" s="25">
        <f ca="1" t="shared" si="11"/>
      </c>
      <c r="P150" s="1">
        <f t="shared" si="12"/>
      </c>
      <c r="Q150" s="1">
        <f ca="1" t="shared" si="13"/>
      </c>
      <c r="R150" s="1">
        <f t="shared" si="14"/>
      </c>
      <c r="S150" s="1">
        <f>IF(AND($Q150&gt;='data summary'!D$8,$P150&lt;='data summary'!D$8),'data summary'!D$8,"")</f>
      </c>
      <c r="T150" s="1">
        <f>IF(AND($Q150&gt;='data summary'!E$8,$P150&lt;='data summary'!E$8),'data summary'!E$8,"")</f>
      </c>
      <c r="U150" s="1">
        <f>IF(AND($Q150&gt;='data summary'!F$8,$P150&lt;='data summary'!F$8),'data summary'!F$8,"")</f>
      </c>
      <c r="V150" s="1">
        <f>IF(AND($Q150&gt;='data summary'!G$8,$P150&lt;='data summary'!G$8),'data summary'!G$8,"")</f>
      </c>
      <c r="W150" s="1">
        <f>IF(AND($Q150&gt;='data summary'!H$8,$P150&lt;='data summary'!H$8),'data summary'!H$8,"")</f>
      </c>
      <c r="X150" s="1">
        <f>IF(AND($Q150&gt;='data summary'!I$8,$P150&lt;='data summary'!I$8),'data summary'!I$8,"")</f>
      </c>
      <c r="Y150" s="1">
        <f>IF(AND($Q150&gt;='data summary'!J$8,$P150&lt;='data summary'!J$8),'data summary'!J$8,"")</f>
      </c>
      <c r="Z150" s="1">
        <f>IF(AND($Q150&gt;='data summary'!K$8,$P150&lt;='data summary'!K$8),'data summary'!K$8,"")</f>
      </c>
      <c r="AA150" s="1">
        <f>IF(AND($Q150&gt;='data summary'!L$8,$P150&lt;='data summary'!L$8),'data summary'!L$8,"")</f>
      </c>
      <c r="AB150" s="1">
        <f>IF(AND($Q150&gt;='data summary'!M$8,$P150&lt;='data summary'!M$8),'data summary'!M$8,"")</f>
      </c>
      <c r="AC150" s="1">
        <f>IF(AND($Q150&gt;='data summary'!N$8,$P150&lt;='data summary'!N$8),'data summary'!N$8,"")</f>
      </c>
      <c r="AD150" s="26"/>
      <c r="AE150" s="26"/>
    </row>
    <row r="151" spans="1:31" ht="15">
      <c r="A151" s="26"/>
      <c r="B151" s="11"/>
      <c r="C151" s="11"/>
      <c r="D151" s="11"/>
      <c r="E151" s="11"/>
      <c r="F151" s="12"/>
      <c r="G151" s="12"/>
      <c r="H151" s="12"/>
      <c r="I151" s="12"/>
      <c r="J151" s="64"/>
      <c r="K151" s="11"/>
      <c r="L151" s="11"/>
      <c r="M151" s="11"/>
      <c r="N151" s="25">
        <f ca="1" t="shared" si="10"/>
      </c>
      <c r="O151" s="25">
        <f ca="1" t="shared" si="11"/>
      </c>
      <c r="P151" s="1">
        <f t="shared" si="12"/>
      </c>
      <c r="Q151" s="1">
        <f ca="1" t="shared" si="13"/>
      </c>
      <c r="R151" s="1">
        <f t="shared" si="14"/>
      </c>
      <c r="S151" s="1">
        <f>IF(AND($Q151&gt;='data summary'!D$8,$P151&lt;='data summary'!D$8),'data summary'!D$8,"")</f>
      </c>
      <c r="T151" s="1">
        <f>IF(AND($Q151&gt;='data summary'!E$8,$P151&lt;='data summary'!E$8),'data summary'!E$8,"")</f>
      </c>
      <c r="U151" s="1">
        <f>IF(AND($Q151&gt;='data summary'!F$8,$P151&lt;='data summary'!F$8),'data summary'!F$8,"")</f>
      </c>
      <c r="V151" s="1">
        <f>IF(AND($Q151&gt;='data summary'!G$8,$P151&lt;='data summary'!G$8),'data summary'!G$8,"")</f>
      </c>
      <c r="W151" s="1">
        <f>IF(AND($Q151&gt;='data summary'!H$8,$P151&lt;='data summary'!H$8),'data summary'!H$8,"")</f>
      </c>
      <c r="X151" s="1">
        <f>IF(AND($Q151&gt;='data summary'!I$8,$P151&lt;='data summary'!I$8),'data summary'!I$8,"")</f>
      </c>
      <c r="Y151" s="1">
        <f>IF(AND($Q151&gt;='data summary'!J$8,$P151&lt;='data summary'!J$8),'data summary'!J$8,"")</f>
      </c>
      <c r="Z151" s="1">
        <f>IF(AND($Q151&gt;='data summary'!K$8,$P151&lt;='data summary'!K$8),'data summary'!K$8,"")</f>
      </c>
      <c r="AA151" s="1">
        <f>IF(AND($Q151&gt;='data summary'!L$8,$P151&lt;='data summary'!L$8),'data summary'!L$8,"")</f>
      </c>
      <c r="AB151" s="1">
        <f>IF(AND($Q151&gt;='data summary'!M$8,$P151&lt;='data summary'!M$8),'data summary'!M$8,"")</f>
      </c>
      <c r="AC151" s="1">
        <f>IF(AND($Q151&gt;='data summary'!N$8,$P151&lt;='data summary'!N$8),'data summary'!N$8,"")</f>
      </c>
      <c r="AD151" s="26"/>
      <c r="AE151" s="26"/>
    </row>
    <row r="152" spans="1:31" ht="15">
      <c r="A152" s="26"/>
      <c r="B152" s="11"/>
      <c r="C152" s="11"/>
      <c r="D152" s="11"/>
      <c r="E152" s="11"/>
      <c r="F152" s="12"/>
      <c r="G152" s="12"/>
      <c r="H152" s="12"/>
      <c r="I152" s="12"/>
      <c r="J152" s="64"/>
      <c r="K152" s="11"/>
      <c r="L152" s="11"/>
      <c r="M152" s="11"/>
      <c r="N152" s="25">
        <f ca="1" t="shared" si="10"/>
      </c>
      <c r="O152" s="25">
        <f ca="1" t="shared" si="11"/>
      </c>
      <c r="P152" s="1">
        <f t="shared" si="12"/>
      </c>
      <c r="Q152" s="1">
        <f ca="1" t="shared" si="13"/>
      </c>
      <c r="R152" s="1">
        <f t="shared" si="14"/>
      </c>
      <c r="S152" s="1">
        <f>IF(AND($Q152&gt;='data summary'!D$8,$P152&lt;='data summary'!D$8),'data summary'!D$8,"")</f>
      </c>
      <c r="T152" s="1">
        <f>IF(AND($Q152&gt;='data summary'!E$8,$P152&lt;='data summary'!E$8),'data summary'!E$8,"")</f>
      </c>
      <c r="U152" s="1">
        <f>IF(AND($Q152&gt;='data summary'!F$8,$P152&lt;='data summary'!F$8),'data summary'!F$8,"")</f>
      </c>
      <c r="V152" s="1">
        <f>IF(AND($Q152&gt;='data summary'!G$8,$P152&lt;='data summary'!G$8),'data summary'!G$8,"")</f>
      </c>
      <c r="W152" s="1">
        <f>IF(AND($Q152&gt;='data summary'!H$8,$P152&lt;='data summary'!H$8),'data summary'!H$8,"")</f>
      </c>
      <c r="X152" s="1">
        <f>IF(AND($Q152&gt;='data summary'!I$8,$P152&lt;='data summary'!I$8),'data summary'!I$8,"")</f>
      </c>
      <c r="Y152" s="1">
        <f>IF(AND($Q152&gt;='data summary'!J$8,$P152&lt;='data summary'!J$8),'data summary'!J$8,"")</f>
      </c>
      <c r="Z152" s="1">
        <f>IF(AND($Q152&gt;='data summary'!K$8,$P152&lt;='data summary'!K$8),'data summary'!K$8,"")</f>
      </c>
      <c r="AA152" s="1">
        <f>IF(AND($Q152&gt;='data summary'!L$8,$P152&lt;='data summary'!L$8),'data summary'!L$8,"")</f>
      </c>
      <c r="AB152" s="1">
        <f>IF(AND($Q152&gt;='data summary'!M$8,$P152&lt;='data summary'!M$8),'data summary'!M$8,"")</f>
      </c>
      <c r="AC152" s="1">
        <f>IF(AND($Q152&gt;='data summary'!N$8,$P152&lt;='data summary'!N$8),'data summary'!N$8,"")</f>
      </c>
      <c r="AD152" s="26"/>
      <c r="AE152" s="26"/>
    </row>
    <row r="153" spans="1:31" ht="15">
      <c r="A153" s="26"/>
      <c r="B153" s="11"/>
      <c r="C153" s="11"/>
      <c r="D153" s="11"/>
      <c r="E153" s="11"/>
      <c r="F153" s="12"/>
      <c r="G153" s="12"/>
      <c r="H153" s="12"/>
      <c r="I153" s="12"/>
      <c r="J153" s="64"/>
      <c r="K153" s="11"/>
      <c r="L153" s="11"/>
      <c r="M153" s="11"/>
      <c r="N153" s="25">
        <f ca="1" t="shared" si="10"/>
      </c>
      <c r="O153" s="25">
        <f ca="1" t="shared" si="11"/>
      </c>
      <c r="P153" s="1">
        <f t="shared" si="12"/>
      </c>
      <c r="Q153" s="1">
        <f ca="1" t="shared" si="13"/>
      </c>
      <c r="R153" s="1">
        <f t="shared" si="14"/>
      </c>
      <c r="S153" s="1">
        <f>IF(AND($Q153&gt;='data summary'!D$8,$P153&lt;='data summary'!D$8),'data summary'!D$8,"")</f>
      </c>
      <c r="T153" s="1">
        <f>IF(AND($Q153&gt;='data summary'!E$8,$P153&lt;='data summary'!E$8),'data summary'!E$8,"")</f>
      </c>
      <c r="U153" s="1">
        <f>IF(AND($Q153&gt;='data summary'!F$8,$P153&lt;='data summary'!F$8),'data summary'!F$8,"")</f>
      </c>
      <c r="V153" s="1">
        <f>IF(AND($Q153&gt;='data summary'!G$8,$P153&lt;='data summary'!G$8),'data summary'!G$8,"")</f>
      </c>
      <c r="W153" s="1">
        <f>IF(AND($Q153&gt;='data summary'!H$8,$P153&lt;='data summary'!H$8),'data summary'!H$8,"")</f>
      </c>
      <c r="X153" s="1">
        <f>IF(AND($Q153&gt;='data summary'!I$8,$P153&lt;='data summary'!I$8),'data summary'!I$8,"")</f>
      </c>
      <c r="Y153" s="1">
        <f>IF(AND($Q153&gt;='data summary'!J$8,$P153&lt;='data summary'!J$8),'data summary'!J$8,"")</f>
      </c>
      <c r="Z153" s="1">
        <f>IF(AND($Q153&gt;='data summary'!K$8,$P153&lt;='data summary'!K$8),'data summary'!K$8,"")</f>
      </c>
      <c r="AA153" s="1">
        <f>IF(AND($Q153&gt;='data summary'!L$8,$P153&lt;='data summary'!L$8),'data summary'!L$8,"")</f>
      </c>
      <c r="AB153" s="1">
        <f>IF(AND($Q153&gt;='data summary'!M$8,$P153&lt;='data summary'!M$8),'data summary'!M$8,"")</f>
      </c>
      <c r="AC153" s="1">
        <f>IF(AND($Q153&gt;='data summary'!N$8,$P153&lt;='data summary'!N$8),'data summary'!N$8,"")</f>
      </c>
      <c r="AD153" s="26"/>
      <c r="AE153" s="26"/>
    </row>
    <row r="154" spans="1:31" ht="15">
      <c r="A154" s="26"/>
      <c r="B154" s="11"/>
      <c r="C154" s="11"/>
      <c r="D154" s="11"/>
      <c r="E154" s="11"/>
      <c r="F154" s="12"/>
      <c r="G154" s="12"/>
      <c r="H154" s="12"/>
      <c r="I154" s="12"/>
      <c r="J154" s="64"/>
      <c r="K154" s="11"/>
      <c r="L154" s="11"/>
      <c r="M154" s="11"/>
      <c r="N154" s="25">
        <f ca="1" t="shared" si="10"/>
      </c>
      <c r="O154" s="25">
        <f ca="1" t="shared" si="11"/>
      </c>
      <c r="P154" s="1">
        <f t="shared" si="12"/>
      </c>
      <c r="Q154" s="1">
        <f ca="1" t="shared" si="13"/>
      </c>
      <c r="R154" s="1">
        <f t="shared" si="14"/>
      </c>
      <c r="S154" s="1">
        <f>IF(AND($Q154&gt;='data summary'!D$8,$P154&lt;='data summary'!D$8),'data summary'!D$8,"")</f>
      </c>
      <c r="T154" s="1">
        <f>IF(AND($Q154&gt;='data summary'!E$8,$P154&lt;='data summary'!E$8),'data summary'!E$8,"")</f>
      </c>
      <c r="U154" s="1">
        <f>IF(AND($Q154&gt;='data summary'!F$8,$P154&lt;='data summary'!F$8),'data summary'!F$8,"")</f>
      </c>
      <c r="V154" s="1">
        <f>IF(AND($Q154&gt;='data summary'!G$8,$P154&lt;='data summary'!G$8),'data summary'!G$8,"")</f>
      </c>
      <c r="W154" s="1">
        <f>IF(AND($Q154&gt;='data summary'!H$8,$P154&lt;='data summary'!H$8),'data summary'!H$8,"")</f>
      </c>
      <c r="X154" s="1">
        <f>IF(AND($Q154&gt;='data summary'!I$8,$P154&lt;='data summary'!I$8),'data summary'!I$8,"")</f>
      </c>
      <c r="Y154" s="1">
        <f>IF(AND($Q154&gt;='data summary'!J$8,$P154&lt;='data summary'!J$8),'data summary'!J$8,"")</f>
      </c>
      <c r="Z154" s="1">
        <f>IF(AND($Q154&gt;='data summary'!K$8,$P154&lt;='data summary'!K$8),'data summary'!K$8,"")</f>
      </c>
      <c r="AA154" s="1">
        <f>IF(AND($Q154&gt;='data summary'!L$8,$P154&lt;='data summary'!L$8),'data summary'!L$8,"")</f>
      </c>
      <c r="AB154" s="1">
        <f>IF(AND($Q154&gt;='data summary'!M$8,$P154&lt;='data summary'!M$8),'data summary'!M$8,"")</f>
      </c>
      <c r="AC154" s="1">
        <f>IF(AND($Q154&gt;='data summary'!N$8,$P154&lt;='data summary'!N$8),'data summary'!N$8,"")</f>
      </c>
      <c r="AD154" s="26"/>
      <c r="AE154" s="26"/>
    </row>
    <row r="155" spans="1:31" ht="15">
      <c r="A155" s="26"/>
      <c r="B155" s="11"/>
      <c r="C155" s="11"/>
      <c r="D155" s="11"/>
      <c r="E155" s="11"/>
      <c r="F155" s="12"/>
      <c r="G155" s="12"/>
      <c r="H155" s="12"/>
      <c r="I155" s="12"/>
      <c r="J155" s="64"/>
      <c r="K155" s="11"/>
      <c r="L155" s="11"/>
      <c r="M155" s="11"/>
      <c r="N155" s="25">
        <f ca="1" t="shared" si="10"/>
      </c>
      <c r="O155" s="25">
        <f ca="1" t="shared" si="11"/>
      </c>
      <c r="P155" s="1">
        <f t="shared" si="12"/>
      </c>
      <c r="Q155" s="1">
        <f ca="1" t="shared" si="13"/>
      </c>
      <c r="R155" s="1">
        <f t="shared" si="14"/>
      </c>
      <c r="S155" s="1">
        <f>IF(AND($Q155&gt;='data summary'!D$8,$P155&lt;='data summary'!D$8),'data summary'!D$8,"")</f>
      </c>
      <c r="T155" s="1">
        <f>IF(AND($Q155&gt;='data summary'!E$8,$P155&lt;='data summary'!E$8),'data summary'!E$8,"")</f>
      </c>
      <c r="U155" s="1">
        <f>IF(AND($Q155&gt;='data summary'!F$8,$P155&lt;='data summary'!F$8),'data summary'!F$8,"")</f>
      </c>
      <c r="V155" s="1">
        <f>IF(AND($Q155&gt;='data summary'!G$8,$P155&lt;='data summary'!G$8),'data summary'!G$8,"")</f>
      </c>
      <c r="W155" s="1">
        <f>IF(AND($Q155&gt;='data summary'!H$8,$P155&lt;='data summary'!H$8),'data summary'!H$8,"")</f>
      </c>
      <c r="X155" s="1">
        <f>IF(AND($Q155&gt;='data summary'!I$8,$P155&lt;='data summary'!I$8),'data summary'!I$8,"")</f>
      </c>
      <c r="Y155" s="1">
        <f>IF(AND($Q155&gt;='data summary'!J$8,$P155&lt;='data summary'!J$8),'data summary'!J$8,"")</f>
      </c>
      <c r="Z155" s="1">
        <f>IF(AND($Q155&gt;='data summary'!K$8,$P155&lt;='data summary'!K$8),'data summary'!K$8,"")</f>
      </c>
      <c r="AA155" s="1">
        <f>IF(AND($Q155&gt;='data summary'!L$8,$P155&lt;='data summary'!L$8),'data summary'!L$8,"")</f>
      </c>
      <c r="AB155" s="1">
        <f>IF(AND($Q155&gt;='data summary'!M$8,$P155&lt;='data summary'!M$8),'data summary'!M$8,"")</f>
      </c>
      <c r="AC155" s="1">
        <f>IF(AND($Q155&gt;='data summary'!N$8,$P155&lt;='data summary'!N$8),'data summary'!N$8,"")</f>
      </c>
      <c r="AD155" s="26"/>
      <c r="AE155" s="26"/>
    </row>
    <row r="156" spans="1:31" ht="15">
      <c r="A156" s="26"/>
      <c r="B156" s="11"/>
      <c r="C156" s="11"/>
      <c r="D156" s="11"/>
      <c r="E156" s="11"/>
      <c r="F156" s="12"/>
      <c r="G156" s="12"/>
      <c r="H156" s="12"/>
      <c r="I156" s="12"/>
      <c r="J156" s="64"/>
      <c r="K156" s="11"/>
      <c r="L156" s="11"/>
      <c r="M156" s="11"/>
      <c r="N156" s="25">
        <f ca="1" t="shared" si="10"/>
      </c>
      <c r="O156" s="25">
        <f ca="1" t="shared" si="11"/>
      </c>
      <c r="P156" s="1">
        <f t="shared" si="12"/>
      </c>
      <c r="Q156" s="1">
        <f ca="1" t="shared" si="13"/>
      </c>
      <c r="R156" s="1">
        <f t="shared" si="14"/>
      </c>
      <c r="S156" s="1">
        <f>IF(AND($Q156&gt;='data summary'!D$8,$P156&lt;='data summary'!D$8),'data summary'!D$8,"")</f>
      </c>
      <c r="T156" s="1">
        <f>IF(AND($Q156&gt;='data summary'!E$8,$P156&lt;='data summary'!E$8),'data summary'!E$8,"")</f>
      </c>
      <c r="U156" s="1">
        <f>IF(AND($Q156&gt;='data summary'!F$8,$P156&lt;='data summary'!F$8),'data summary'!F$8,"")</f>
      </c>
      <c r="V156" s="1">
        <f>IF(AND($Q156&gt;='data summary'!G$8,$P156&lt;='data summary'!G$8),'data summary'!G$8,"")</f>
      </c>
      <c r="W156" s="1">
        <f>IF(AND($Q156&gt;='data summary'!H$8,$P156&lt;='data summary'!H$8),'data summary'!H$8,"")</f>
      </c>
      <c r="X156" s="1">
        <f>IF(AND($Q156&gt;='data summary'!I$8,$P156&lt;='data summary'!I$8),'data summary'!I$8,"")</f>
      </c>
      <c r="Y156" s="1">
        <f>IF(AND($Q156&gt;='data summary'!J$8,$P156&lt;='data summary'!J$8),'data summary'!J$8,"")</f>
      </c>
      <c r="Z156" s="1">
        <f>IF(AND($Q156&gt;='data summary'!K$8,$P156&lt;='data summary'!K$8),'data summary'!K$8,"")</f>
      </c>
      <c r="AA156" s="1">
        <f>IF(AND($Q156&gt;='data summary'!L$8,$P156&lt;='data summary'!L$8),'data summary'!L$8,"")</f>
      </c>
      <c r="AB156" s="1">
        <f>IF(AND($Q156&gt;='data summary'!M$8,$P156&lt;='data summary'!M$8),'data summary'!M$8,"")</f>
      </c>
      <c r="AC156" s="1">
        <f>IF(AND($Q156&gt;='data summary'!N$8,$P156&lt;='data summary'!N$8),'data summary'!N$8,"")</f>
      </c>
      <c r="AD156" s="26"/>
      <c r="AE156" s="26"/>
    </row>
    <row r="157" spans="1:31" ht="15">
      <c r="A157" s="26"/>
      <c r="B157" s="11"/>
      <c r="C157" s="11"/>
      <c r="D157" s="11"/>
      <c r="E157" s="11"/>
      <c r="F157" s="12"/>
      <c r="G157" s="12"/>
      <c r="H157" s="12"/>
      <c r="I157" s="12"/>
      <c r="J157" s="64"/>
      <c r="K157" s="11"/>
      <c r="L157" s="11"/>
      <c r="M157" s="11"/>
      <c r="N157" s="25">
        <f ca="1" t="shared" si="10"/>
      </c>
      <c r="O157" s="25">
        <f ca="1" t="shared" si="11"/>
      </c>
      <c r="P157" s="1">
        <f t="shared" si="12"/>
      </c>
      <c r="Q157" s="1">
        <f ca="1" t="shared" si="13"/>
      </c>
      <c r="R157" s="1">
        <f t="shared" si="14"/>
      </c>
      <c r="S157" s="1">
        <f>IF(AND($Q157&gt;='data summary'!D$8,$P157&lt;='data summary'!D$8),'data summary'!D$8,"")</f>
      </c>
      <c r="T157" s="1">
        <f>IF(AND($Q157&gt;='data summary'!E$8,$P157&lt;='data summary'!E$8),'data summary'!E$8,"")</f>
      </c>
      <c r="U157" s="1">
        <f>IF(AND($Q157&gt;='data summary'!F$8,$P157&lt;='data summary'!F$8),'data summary'!F$8,"")</f>
      </c>
      <c r="V157" s="1">
        <f>IF(AND($Q157&gt;='data summary'!G$8,$P157&lt;='data summary'!G$8),'data summary'!G$8,"")</f>
      </c>
      <c r="W157" s="1">
        <f>IF(AND($Q157&gt;='data summary'!H$8,$P157&lt;='data summary'!H$8),'data summary'!H$8,"")</f>
      </c>
      <c r="X157" s="1">
        <f>IF(AND($Q157&gt;='data summary'!I$8,$P157&lt;='data summary'!I$8),'data summary'!I$8,"")</f>
      </c>
      <c r="Y157" s="1">
        <f>IF(AND($Q157&gt;='data summary'!J$8,$P157&lt;='data summary'!J$8),'data summary'!J$8,"")</f>
      </c>
      <c r="Z157" s="1">
        <f>IF(AND($Q157&gt;='data summary'!K$8,$P157&lt;='data summary'!K$8),'data summary'!K$8,"")</f>
      </c>
      <c r="AA157" s="1">
        <f>IF(AND($Q157&gt;='data summary'!L$8,$P157&lt;='data summary'!L$8),'data summary'!L$8,"")</f>
      </c>
      <c r="AB157" s="1">
        <f>IF(AND($Q157&gt;='data summary'!M$8,$P157&lt;='data summary'!M$8),'data summary'!M$8,"")</f>
      </c>
      <c r="AC157" s="1">
        <f>IF(AND($Q157&gt;='data summary'!N$8,$P157&lt;='data summary'!N$8),'data summary'!N$8,"")</f>
      </c>
      <c r="AD157" s="26"/>
      <c r="AE157" s="26"/>
    </row>
    <row r="158" spans="1:31" ht="15">
      <c r="A158" s="26"/>
      <c r="B158" s="11"/>
      <c r="C158" s="11"/>
      <c r="D158" s="11"/>
      <c r="E158" s="11"/>
      <c r="F158" s="12"/>
      <c r="G158" s="12"/>
      <c r="H158" s="12"/>
      <c r="I158" s="12"/>
      <c r="J158" s="64"/>
      <c r="K158" s="11"/>
      <c r="L158" s="11"/>
      <c r="M158" s="11"/>
      <c r="N158" s="25">
        <f ca="1" t="shared" si="10"/>
      </c>
      <c r="O158" s="25">
        <f ca="1" t="shared" si="11"/>
      </c>
      <c r="P158" s="1">
        <f t="shared" si="12"/>
      </c>
      <c r="Q158" s="1">
        <f ca="1" t="shared" si="13"/>
      </c>
      <c r="R158" s="1">
        <f t="shared" si="14"/>
      </c>
      <c r="S158" s="1">
        <f>IF(AND($Q158&gt;='data summary'!D$8,$P158&lt;='data summary'!D$8),'data summary'!D$8,"")</f>
      </c>
      <c r="T158" s="1">
        <f>IF(AND($Q158&gt;='data summary'!E$8,$P158&lt;='data summary'!E$8),'data summary'!E$8,"")</f>
      </c>
      <c r="U158" s="1">
        <f>IF(AND($Q158&gt;='data summary'!F$8,$P158&lt;='data summary'!F$8),'data summary'!F$8,"")</f>
      </c>
      <c r="V158" s="1">
        <f>IF(AND($Q158&gt;='data summary'!G$8,$P158&lt;='data summary'!G$8),'data summary'!G$8,"")</f>
      </c>
      <c r="W158" s="1">
        <f>IF(AND($Q158&gt;='data summary'!H$8,$P158&lt;='data summary'!H$8),'data summary'!H$8,"")</f>
      </c>
      <c r="X158" s="1">
        <f>IF(AND($Q158&gt;='data summary'!I$8,$P158&lt;='data summary'!I$8),'data summary'!I$8,"")</f>
      </c>
      <c r="Y158" s="1">
        <f>IF(AND($Q158&gt;='data summary'!J$8,$P158&lt;='data summary'!J$8),'data summary'!J$8,"")</f>
      </c>
      <c r="Z158" s="1">
        <f>IF(AND($Q158&gt;='data summary'!K$8,$P158&lt;='data summary'!K$8),'data summary'!K$8,"")</f>
      </c>
      <c r="AA158" s="1">
        <f>IF(AND($Q158&gt;='data summary'!L$8,$P158&lt;='data summary'!L$8),'data summary'!L$8,"")</f>
      </c>
      <c r="AB158" s="1">
        <f>IF(AND($Q158&gt;='data summary'!M$8,$P158&lt;='data summary'!M$8),'data summary'!M$8,"")</f>
      </c>
      <c r="AC158" s="1">
        <f>IF(AND($Q158&gt;='data summary'!N$8,$P158&lt;='data summary'!N$8),'data summary'!N$8,"")</f>
      </c>
      <c r="AD158" s="26"/>
      <c r="AE158" s="26"/>
    </row>
    <row r="159" spans="1:31" ht="15">
      <c r="A159" s="26"/>
      <c r="B159" s="11"/>
      <c r="C159" s="11"/>
      <c r="D159" s="11"/>
      <c r="E159" s="11"/>
      <c r="F159" s="12"/>
      <c r="G159" s="12"/>
      <c r="H159" s="12"/>
      <c r="I159" s="12"/>
      <c r="J159" s="64"/>
      <c r="K159" s="11"/>
      <c r="L159" s="11"/>
      <c r="M159" s="11"/>
      <c r="N159" s="25">
        <f ca="1" t="shared" si="10"/>
      </c>
      <c r="O159" s="25">
        <f ca="1" t="shared" si="11"/>
      </c>
      <c r="P159" s="1">
        <f t="shared" si="12"/>
      </c>
      <c r="Q159" s="1">
        <f ca="1" t="shared" si="13"/>
      </c>
      <c r="R159" s="1">
        <f t="shared" si="14"/>
      </c>
      <c r="S159" s="1">
        <f>IF(AND($Q159&gt;='data summary'!D$8,$P159&lt;='data summary'!D$8),'data summary'!D$8,"")</f>
      </c>
      <c r="T159" s="1">
        <f>IF(AND($Q159&gt;='data summary'!E$8,$P159&lt;='data summary'!E$8),'data summary'!E$8,"")</f>
      </c>
      <c r="U159" s="1">
        <f>IF(AND($Q159&gt;='data summary'!F$8,$P159&lt;='data summary'!F$8),'data summary'!F$8,"")</f>
      </c>
      <c r="V159" s="1">
        <f>IF(AND($Q159&gt;='data summary'!G$8,$P159&lt;='data summary'!G$8),'data summary'!G$8,"")</f>
      </c>
      <c r="W159" s="1">
        <f>IF(AND($Q159&gt;='data summary'!H$8,$P159&lt;='data summary'!H$8),'data summary'!H$8,"")</f>
      </c>
      <c r="X159" s="1">
        <f>IF(AND($Q159&gt;='data summary'!I$8,$P159&lt;='data summary'!I$8),'data summary'!I$8,"")</f>
      </c>
      <c r="Y159" s="1">
        <f>IF(AND($Q159&gt;='data summary'!J$8,$P159&lt;='data summary'!J$8),'data summary'!J$8,"")</f>
      </c>
      <c r="Z159" s="1">
        <f>IF(AND($Q159&gt;='data summary'!K$8,$P159&lt;='data summary'!K$8),'data summary'!K$8,"")</f>
      </c>
      <c r="AA159" s="1">
        <f>IF(AND($Q159&gt;='data summary'!L$8,$P159&lt;='data summary'!L$8),'data summary'!L$8,"")</f>
      </c>
      <c r="AB159" s="1">
        <f>IF(AND($Q159&gt;='data summary'!M$8,$P159&lt;='data summary'!M$8),'data summary'!M$8,"")</f>
      </c>
      <c r="AC159" s="1">
        <f>IF(AND($Q159&gt;='data summary'!N$8,$P159&lt;='data summary'!N$8),'data summary'!N$8,"")</f>
      </c>
      <c r="AD159" s="26"/>
      <c r="AE159" s="26"/>
    </row>
    <row r="160" spans="1:31" ht="15">
      <c r="A160" s="26"/>
      <c r="B160" s="11"/>
      <c r="C160" s="11"/>
      <c r="D160" s="11"/>
      <c r="E160" s="11"/>
      <c r="F160" s="12"/>
      <c r="G160" s="12"/>
      <c r="H160" s="12"/>
      <c r="I160" s="12"/>
      <c r="J160" s="64"/>
      <c r="K160" s="11"/>
      <c r="L160" s="11"/>
      <c r="M160" s="11"/>
      <c r="N160" s="25">
        <f ca="1" t="shared" si="10"/>
      </c>
      <c r="O160" s="25">
        <f ca="1" t="shared" si="11"/>
      </c>
      <c r="P160" s="1">
        <f t="shared" si="12"/>
      </c>
      <c r="Q160" s="1">
        <f ca="1" t="shared" si="13"/>
      </c>
      <c r="R160" s="1">
        <f t="shared" si="14"/>
      </c>
      <c r="S160" s="1">
        <f>IF(AND($Q160&gt;='data summary'!D$8,$P160&lt;='data summary'!D$8),'data summary'!D$8,"")</f>
      </c>
      <c r="T160" s="1">
        <f>IF(AND($Q160&gt;='data summary'!E$8,$P160&lt;='data summary'!E$8),'data summary'!E$8,"")</f>
      </c>
      <c r="U160" s="1">
        <f>IF(AND($Q160&gt;='data summary'!F$8,$P160&lt;='data summary'!F$8),'data summary'!F$8,"")</f>
      </c>
      <c r="V160" s="1">
        <f>IF(AND($Q160&gt;='data summary'!G$8,$P160&lt;='data summary'!G$8),'data summary'!G$8,"")</f>
      </c>
      <c r="W160" s="1">
        <f>IF(AND($Q160&gt;='data summary'!H$8,$P160&lt;='data summary'!H$8),'data summary'!H$8,"")</f>
      </c>
      <c r="X160" s="1">
        <f>IF(AND($Q160&gt;='data summary'!I$8,$P160&lt;='data summary'!I$8),'data summary'!I$8,"")</f>
      </c>
      <c r="Y160" s="1">
        <f>IF(AND($Q160&gt;='data summary'!J$8,$P160&lt;='data summary'!J$8),'data summary'!J$8,"")</f>
      </c>
      <c r="Z160" s="1">
        <f>IF(AND($Q160&gt;='data summary'!K$8,$P160&lt;='data summary'!K$8),'data summary'!K$8,"")</f>
      </c>
      <c r="AA160" s="1">
        <f>IF(AND($Q160&gt;='data summary'!L$8,$P160&lt;='data summary'!L$8),'data summary'!L$8,"")</f>
      </c>
      <c r="AB160" s="1">
        <f>IF(AND($Q160&gt;='data summary'!M$8,$P160&lt;='data summary'!M$8),'data summary'!M$8,"")</f>
      </c>
      <c r="AC160" s="1">
        <f>IF(AND($Q160&gt;='data summary'!N$8,$P160&lt;='data summary'!N$8),'data summary'!N$8,"")</f>
      </c>
      <c r="AD160" s="26"/>
      <c r="AE160" s="26"/>
    </row>
    <row r="161" spans="1:31" ht="15">
      <c r="A161" s="26"/>
      <c r="B161" s="11"/>
      <c r="C161" s="11"/>
      <c r="D161" s="11"/>
      <c r="E161" s="11"/>
      <c r="F161" s="12"/>
      <c r="G161" s="12"/>
      <c r="H161" s="12"/>
      <c r="I161" s="12"/>
      <c r="J161" s="64"/>
      <c r="K161" s="11"/>
      <c r="L161" s="11"/>
      <c r="M161" s="11"/>
      <c r="N161" s="25">
        <f ca="1" t="shared" si="10"/>
      </c>
      <c r="O161" s="25">
        <f ca="1" t="shared" si="11"/>
      </c>
      <c r="P161" s="1">
        <f t="shared" si="12"/>
      </c>
      <c r="Q161" s="1">
        <f ca="1" t="shared" si="13"/>
      </c>
      <c r="R161" s="1">
        <f t="shared" si="14"/>
      </c>
      <c r="S161" s="1">
        <f>IF(AND($Q161&gt;='data summary'!D$8,$P161&lt;='data summary'!D$8),'data summary'!D$8,"")</f>
      </c>
      <c r="T161" s="1">
        <f>IF(AND($Q161&gt;='data summary'!E$8,$P161&lt;='data summary'!E$8),'data summary'!E$8,"")</f>
      </c>
      <c r="U161" s="1">
        <f>IF(AND($Q161&gt;='data summary'!F$8,$P161&lt;='data summary'!F$8),'data summary'!F$8,"")</f>
      </c>
      <c r="V161" s="1">
        <f>IF(AND($Q161&gt;='data summary'!G$8,$P161&lt;='data summary'!G$8),'data summary'!G$8,"")</f>
      </c>
      <c r="W161" s="1">
        <f>IF(AND($Q161&gt;='data summary'!H$8,$P161&lt;='data summary'!H$8),'data summary'!H$8,"")</f>
      </c>
      <c r="X161" s="1">
        <f>IF(AND($Q161&gt;='data summary'!I$8,$P161&lt;='data summary'!I$8),'data summary'!I$8,"")</f>
      </c>
      <c r="Y161" s="1">
        <f>IF(AND($Q161&gt;='data summary'!J$8,$P161&lt;='data summary'!J$8),'data summary'!J$8,"")</f>
      </c>
      <c r="Z161" s="1">
        <f>IF(AND($Q161&gt;='data summary'!K$8,$P161&lt;='data summary'!K$8),'data summary'!K$8,"")</f>
      </c>
      <c r="AA161" s="1">
        <f>IF(AND($Q161&gt;='data summary'!L$8,$P161&lt;='data summary'!L$8),'data summary'!L$8,"")</f>
      </c>
      <c r="AB161" s="1">
        <f>IF(AND($Q161&gt;='data summary'!M$8,$P161&lt;='data summary'!M$8),'data summary'!M$8,"")</f>
      </c>
      <c r="AC161" s="1">
        <f>IF(AND($Q161&gt;='data summary'!N$8,$P161&lt;='data summary'!N$8),'data summary'!N$8,"")</f>
      </c>
      <c r="AD161" s="26"/>
      <c r="AE161" s="26"/>
    </row>
    <row r="162" spans="1:31" ht="15">
      <c r="A162" s="26"/>
      <c r="B162" s="11"/>
      <c r="C162" s="11"/>
      <c r="D162" s="11"/>
      <c r="E162" s="11"/>
      <c r="F162" s="12"/>
      <c r="G162" s="12"/>
      <c r="H162" s="12"/>
      <c r="I162" s="12"/>
      <c r="J162" s="64"/>
      <c r="K162" s="11"/>
      <c r="L162" s="11"/>
      <c r="M162" s="11"/>
      <c r="N162" s="25">
        <f ca="1" t="shared" si="10"/>
      </c>
      <c r="O162" s="25">
        <f ca="1" t="shared" si="11"/>
      </c>
      <c r="P162" s="1">
        <f t="shared" si="12"/>
      </c>
      <c r="Q162" s="1">
        <f ca="1" t="shared" si="13"/>
      </c>
      <c r="R162" s="1">
        <f t="shared" si="14"/>
      </c>
      <c r="S162" s="1">
        <f>IF(AND($Q162&gt;='data summary'!D$8,$P162&lt;='data summary'!D$8),'data summary'!D$8,"")</f>
      </c>
      <c r="T162" s="1">
        <f>IF(AND($Q162&gt;='data summary'!E$8,$P162&lt;='data summary'!E$8),'data summary'!E$8,"")</f>
      </c>
      <c r="U162" s="1">
        <f>IF(AND($Q162&gt;='data summary'!F$8,$P162&lt;='data summary'!F$8),'data summary'!F$8,"")</f>
      </c>
      <c r="V162" s="1">
        <f>IF(AND($Q162&gt;='data summary'!G$8,$P162&lt;='data summary'!G$8),'data summary'!G$8,"")</f>
      </c>
      <c r="W162" s="1">
        <f>IF(AND($Q162&gt;='data summary'!H$8,$P162&lt;='data summary'!H$8),'data summary'!H$8,"")</f>
      </c>
      <c r="X162" s="1">
        <f>IF(AND($Q162&gt;='data summary'!I$8,$P162&lt;='data summary'!I$8),'data summary'!I$8,"")</f>
      </c>
      <c r="Y162" s="1">
        <f>IF(AND($Q162&gt;='data summary'!J$8,$P162&lt;='data summary'!J$8),'data summary'!J$8,"")</f>
      </c>
      <c r="Z162" s="1">
        <f>IF(AND($Q162&gt;='data summary'!K$8,$P162&lt;='data summary'!K$8),'data summary'!K$8,"")</f>
      </c>
      <c r="AA162" s="1">
        <f>IF(AND($Q162&gt;='data summary'!L$8,$P162&lt;='data summary'!L$8),'data summary'!L$8,"")</f>
      </c>
      <c r="AB162" s="1">
        <f>IF(AND($Q162&gt;='data summary'!M$8,$P162&lt;='data summary'!M$8),'data summary'!M$8,"")</f>
      </c>
      <c r="AC162" s="1">
        <f>IF(AND($Q162&gt;='data summary'!N$8,$P162&lt;='data summary'!N$8),'data summary'!N$8,"")</f>
      </c>
      <c r="AD162" s="26"/>
      <c r="AE162" s="26"/>
    </row>
    <row r="163" spans="1:31" ht="15">
      <c r="A163" s="26"/>
      <c r="B163" s="11"/>
      <c r="C163" s="11"/>
      <c r="D163" s="11"/>
      <c r="E163" s="11"/>
      <c r="F163" s="12"/>
      <c r="G163" s="12"/>
      <c r="H163" s="12"/>
      <c r="I163" s="12"/>
      <c r="J163" s="64"/>
      <c r="K163" s="11"/>
      <c r="L163" s="11"/>
      <c r="M163" s="11"/>
      <c r="N163" s="25">
        <f ca="1" t="shared" si="10"/>
      </c>
      <c r="O163" s="25">
        <f ca="1" t="shared" si="11"/>
      </c>
      <c r="P163" s="1">
        <f t="shared" si="12"/>
      </c>
      <c r="Q163" s="1">
        <f ca="1" t="shared" si="13"/>
      </c>
      <c r="R163" s="1">
        <f t="shared" si="14"/>
      </c>
      <c r="S163" s="1">
        <f>IF(AND($Q163&gt;='data summary'!D$8,$P163&lt;='data summary'!D$8),'data summary'!D$8,"")</f>
      </c>
      <c r="T163" s="1">
        <f>IF(AND($Q163&gt;='data summary'!E$8,$P163&lt;='data summary'!E$8),'data summary'!E$8,"")</f>
      </c>
      <c r="U163" s="1">
        <f>IF(AND($Q163&gt;='data summary'!F$8,$P163&lt;='data summary'!F$8),'data summary'!F$8,"")</f>
      </c>
      <c r="V163" s="1">
        <f>IF(AND($Q163&gt;='data summary'!G$8,$P163&lt;='data summary'!G$8),'data summary'!G$8,"")</f>
      </c>
      <c r="W163" s="1">
        <f>IF(AND($Q163&gt;='data summary'!H$8,$P163&lt;='data summary'!H$8),'data summary'!H$8,"")</f>
      </c>
      <c r="X163" s="1">
        <f>IF(AND($Q163&gt;='data summary'!I$8,$P163&lt;='data summary'!I$8),'data summary'!I$8,"")</f>
      </c>
      <c r="Y163" s="1">
        <f>IF(AND($Q163&gt;='data summary'!J$8,$P163&lt;='data summary'!J$8),'data summary'!J$8,"")</f>
      </c>
      <c r="Z163" s="1">
        <f>IF(AND($Q163&gt;='data summary'!K$8,$P163&lt;='data summary'!K$8),'data summary'!K$8,"")</f>
      </c>
      <c r="AA163" s="1">
        <f>IF(AND($Q163&gt;='data summary'!L$8,$P163&lt;='data summary'!L$8),'data summary'!L$8,"")</f>
      </c>
      <c r="AB163" s="1">
        <f>IF(AND($Q163&gt;='data summary'!M$8,$P163&lt;='data summary'!M$8),'data summary'!M$8,"")</f>
      </c>
      <c r="AC163" s="1">
        <f>IF(AND($Q163&gt;='data summary'!N$8,$P163&lt;='data summary'!N$8),'data summary'!N$8,"")</f>
      </c>
      <c r="AD163" s="26"/>
      <c r="AE163" s="26"/>
    </row>
    <row r="164" spans="1:31" ht="15">
      <c r="A164" s="26"/>
      <c r="B164" s="11"/>
      <c r="C164" s="11"/>
      <c r="D164" s="11"/>
      <c r="E164" s="11"/>
      <c r="F164" s="12"/>
      <c r="G164" s="12"/>
      <c r="H164" s="12"/>
      <c r="I164" s="12"/>
      <c r="J164" s="64"/>
      <c r="K164" s="11"/>
      <c r="L164" s="11"/>
      <c r="M164" s="11"/>
      <c r="N164" s="25">
        <f ca="1" t="shared" si="10"/>
      </c>
      <c r="O164" s="25">
        <f ca="1" t="shared" si="11"/>
      </c>
      <c r="P164" s="1">
        <f t="shared" si="12"/>
      </c>
      <c r="Q164" s="1">
        <f ca="1" t="shared" si="13"/>
      </c>
      <c r="R164" s="1">
        <f t="shared" si="14"/>
      </c>
      <c r="S164" s="1">
        <f>IF(AND($Q164&gt;='data summary'!D$8,$P164&lt;='data summary'!D$8),'data summary'!D$8,"")</f>
      </c>
      <c r="T164" s="1">
        <f>IF(AND($Q164&gt;='data summary'!E$8,$P164&lt;='data summary'!E$8),'data summary'!E$8,"")</f>
      </c>
      <c r="U164" s="1">
        <f>IF(AND($Q164&gt;='data summary'!F$8,$P164&lt;='data summary'!F$8),'data summary'!F$8,"")</f>
      </c>
      <c r="V164" s="1">
        <f>IF(AND($Q164&gt;='data summary'!G$8,$P164&lt;='data summary'!G$8),'data summary'!G$8,"")</f>
      </c>
      <c r="W164" s="1">
        <f>IF(AND($Q164&gt;='data summary'!H$8,$P164&lt;='data summary'!H$8),'data summary'!H$8,"")</f>
      </c>
      <c r="X164" s="1">
        <f>IF(AND($Q164&gt;='data summary'!I$8,$P164&lt;='data summary'!I$8),'data summary'!I$8,"")</f>
      </c>
      <c r="Y164" s="1">
        <f>IF(AND($Q164&gt;='data summary'!J$8,$P164&lt;='data summary'!J$8),'data summary'!J$8,"")</f>
      </c>
      <c r="Z164" s="1">
        <f>IF(AND($Q164&gt;='data summary'!K$8,$P164&lt;='data summary'!K$8),'data summary'!K$8,"")</f>
      </c>
      <c r="AA164" s="1">
        <f>IF(AND($Q164&gt;='data summary'!L$8,$P164&lt;='data summary'!L$8),'data summary'!L$8,"")</f>
      </c>
      <c r="AB164" s="1">
        <f>IF(AND($Q164&gt;='data summary'!M$8,$P164&lt;='data summary'!M$8),'data summary'!M$8,"")</f>
      </c>
      <c r="AC164" s="1">
        <f>IF(AND($Q164&gt;='data summary'!N$8,$P164&lt;='data summary'!N$8),'data summary'!N$8,"")</f>
      </c>
      <c r="AD164" s="26"/>
      <c r="AE164" s="26"/>
    </row>
    <row r="165" spans="1:31" ht="15">
      <c r="A165" s="26"/>
      <c r="B165" s="11"/>
      <c r="C165" s="11"/>
      <c r="D165" s="11"/>
      <c r="E165" s="11"/>
      <c r="F165" s="12"/>
      <c r="G165" s="12"/>
      <c r="H165" s="12"/>
      <c r="I165" s="12"/>
      <c r="J165" s="64"/>
      <c r="K165" s="11"/>
      <c r="L165" s="11"/>
      <c r="M165" s="11"/>
      <c r="N165" s="25">
        <f ca="1" t="shared" si="10"/>
      </c>
      <c r="O165" s="25">
        <f ca="1" t="shared" si="11"/>
      </c>
      <c r="P165" s="1">
        <f t="shared" si="12"/>
      </c>
      <c r="Q165" s="1">
        <f ca="1" t="shared" si="13"/>
      </c>
      <c r="R165" s="1">
        <f t="shared" si="14"/>
      </c>
      <c r="S165" s="1">
        <f>IF(AND($Q165&gt;='data summary'!D$8,$P165&lt;='data summary'!D$8),'data summary'!D$8,"")</f>
      </c>
      <c r="T165" s="1">
        <f>IF(AND($Q165&gt;='data summary'!E$8,$P165&lt;='data summary'!E$8),'data summary'!E$8,"")</f>
      </c>
      <c r="U165" s="1">
        <f>IF(AND($Q165&gt;='data summary'!F$8,$P165&lt;='data summary'!F$8),'data summary'!F$8,"")</f>
      </c>
      <c r="V165" s="1">
        <f>IF(AND($Q165&gt;='data summary'!G$8,$P165&lt;='data summary'!G$8),'data summary'!G$8,"")</f>
      </c>
      <c r="W165" s="1">
        <f>IF(AND($Q165&gt;='data summary'!H$8,$P165&lt;='data summary'!H$8),'data summary'!H$8,"")</f>
      </c>
      <c r="X165" s="1">
        <f>IF(AND($Q165&gt;='data summary'!I$8,$P165&lt;='data summary'!I$8),'data summary'!I$8,"")</f>
      </c>
      <c r="Y165" s="1">
        <f>IF(AND($Q165&gt;='data summary'!J$8,$P165&lt;='data summary'!J$8),'data summary'!J$8,"")</f>
      </c>
      <c r="Z165" s="1">
        <f>IF(AND($Q165&gt;='data summary'!K$8,$P165&lt;='data summary'!K$8),'data summary'!K$8,"")</f>
      </c>
      <c r="AA165" s="1">
        <f>IF(AND($Q165&gt;='data summary'!L$8,$P165&lt;='data summary'!L$8),'data summary'!L$8,"")</f>
      </c>
      <c r="AB165" s="1">
        <f>IF(AND($Q165&gt;='data summary'!M$8,$P165&lt;='data summary'!M$8),'data summary'!M$8,"")</f>
      </c>
      <c r="AC165" s="1">
        <f>IF(AND($Q165&gt;='data summary'!N$8,$P165&lt;='data summary'!N$8),'data summary'!N$8,"")</f>
      </c>
      <c r="AD165" s="26"/>
      <c r="AE165" s="26"/>
    </row>
    <row r="166" spans="1:31" ht="15">
      <c r="A166" s="26"/>
      <c r="B166" s="11"/>
      <c r="C166" s="11"/>
      <c r="D166" s="11"/>
      <c r="E166" s="11"/>
      <c r="F166" s="12"/>
      <c r="G166" s="12"/>
      <c r="H166" s="12"/>
      <c r="I166" s="12"/>
      <c r="J166" s="64"/>
      <c r="K166" s="11"/>
      <c r="L166" s="11"/>
      <c r="M166" s="11"/>
      <c r="N166" s="25">
        <f ca="1" t="shared" si="10"/>
      </c>
      <c r="O166" s="25">
        <f ca="1" t="shared" si="11"/>
      </c>
      <c r="P166" s="1">
        <f t="shared" si="12"/>
      </c>
      <c r="Q166" s="1">
        <f ca="1" t="shared" si="13"/>
      </c>
      <c r="R166" s="1">
        <f t="shared" si="14"/>
      </c>
      <c r="S166" s="1">
        <f>IF(AND($Q166&gt;='data summary'!D$8,$P166&lt;='data summary'!D$8),'data summary'!D$8,"")</f>
      </c>
      <c r="T166" s="1">
        <f>IF(AND($Q166&gt;='data summary'!E$8,$P166&lt;='data summary'!E$8),'data summary'!E$8,"")</f>
      </c>
      <c r="U166" s="1">
        <f>IF(AND($Q166&gt;='data summary'!F$8,$P166&lt;='data summary'!F$8),'data summary'!F$8,"")</f>
      </c>
      <c r="V166" s="1">
        <f>IF(AND($Q166&gt;='data summary'!G$8,$P166&lt;='data summary'!G$8),'data summary'!G$8,"")</f>
      </c>
      <c r="W166" s="1">
        <f>IF(AND($Q166&gt;='data summary'!H$8,$P166&lt;='data summary'!H$8),'data summary'!H$8,"")</f>
      </c>
      <c r="X166" s="1">
        <f>IF(AND($Q166&gt;='data summary'!I$8,$P166&lt;='data summary'!I$8),'data summary'!I$8,"")</f>
      </c>
      <c r="Y166" s="1">
        <f>IF(AND($Q166&gt;='data summary'!J$8,$P166&lt;='data summary'!J$8),'data summary'!J$8,"")</f>
      </c>
      <c r="Z166" s="1">
        <f>IF(AND($Q166&gt;='data summary'!K$8,$P166&lt;='data summary'!K$8),'data summary'!K$8,"")</f>
      </c>
      <c r="AA166" s="1">
        <f>IF(AND($Q166&gt;='data summary'!L$8,$P166&lt;='data summary'!L$8),'data summary'!L$8,"")</f>
      </c>
      <c r="AB166" s="1">
        <f>IF(AND($Q166&gt;='data summary'!M$8,$P166&lt;='data summary'!M$8),'data summary'!M$8,"")</f>
      </c>
      <c r="AC166" s="1">
        <f>IF(AND($Q166&gt;='data summary'!N$8,$P166&lt;='data summary'!N$8),'data summary'!N$8,"")</f>
      </c>
      <c r="AD166" s="26"/>
      <c r="AE166" s="26"/>
    </row>
    <row r="167" spans="1:31" ht="15">
      <c r="A167" s="26"/>
      <c r="B167" s="11"/>
      <c r="C167" s="11"/>
      <c r="D167" s="11"/>
      <c r="E167" s="11"/>
      <c r="F167" s="12"/>
      <c r="G167" s="12"/>
      <c r="H167" s="12"/>
      <c r="I167" s="12"/>
      <c r="J167" s="64"/>
      <c r="K167" s="11"/>
      <c r="L167" s="11"/>
      <c r="M167" s="11"/>
      <c r="N167" s="25">
        <f ca="1" t="shared" si="10"/>
      </c>
      <c r="O167" s="25">
        <f ca="1" t="shared" si="11"/>
      </c>
      <c r="P167" s="1">
        <f t="shared" si="12"/>
      </c>
      <c r="Q167" s="1">
        <f ca="1" t="shared" si="13"/>
      </c>
      <c r="R167" s="1">
        <f t="shared" si="14"/>
      </c>
      <c r="S167" s="1">
        <f>IF(AND($Q167&gt;='data summary'!D$8,$P167&lt;='data summary'!D$8),'data summary'!D$8,"")</f>
      </c>
      <c r="T167" s="1">
        <f>IF(AND($Q167&gt;='data summary'!E$8,$P167&lt;='data summary'!E$8),'data summary'!E$8,"")</f>
      </c>
      <c r="U167" s="1">
        <f>IF(AND($Q167&gt;='data summary'!F$8,$P167&lt;='data summary'!F$8),'data summary'!F$8,"")</f>
      </c>
      <c r="V167" s="1">
        <f>IF(AND($Q167&gt;='data summary'!G$8,$P167&lt;='data summary'!G$8),'data summary'!G$8,"")</f>
      </c>
      <c r="W167" s="1">
        <f>IF(AND($Q167&gt;='data summary'!H$8,$P167&lt;='data summary'!H$8),'data summary'!H$8,"")</f>
      </c>
      <c r="X167" s="1">
        <f>IF(AND($Q167&gt;='data summary'!I$8,$P167&lt;='data summary'!I$8),'data summary'!I$8,"")</f>
      </c>
      <c r="Y167" s="1">
        <f>IF(AND($Q167&gt;='data summary'!J$8,$P167&lt;='data summary'!J$8),'data summary'!J$8,"")</f>
      </c>
      <c r="Z167" s="1">
        <f>IF(AND($Q167&gt;='data summary'!K$8,$P167&lt;='data summary'!K$8),'data summary'!K$8,"")</f>
      </c>
      <c r="AA167" s="1">
        <f>IF(AND($Q167&gt;='data summary'!L$8,$P167&lt;='data summary'!L$8),'data summary'!L$8,"")</f>
      </c>
      <c r="AB167" s="1">
        <f>IF(AND($Q167&gt;='data summary'!M$8,$P167&lt;='data summary'!M$8),'data summary'!M$8,"")</f>
      </c>
      <c r="AC167" s="1">
        <f>IF(AND($Q167&gt;='data summary'!N$8,$P167&lt;='data summary'!N$8),'data summary'!N$8,"")</f>
      </c>
      <c r="AD167" s="26"/>
      <c r="AE167" s="26"/>
    </row>
    <row r="168" spans="1:31" ht="15">
      <c r="A168" s="26"/>
      <c r="B168" s="11"/>
      <c r="C168" s="11"/>
      <c r="D168" s="11"/>
      <c r="E168" s="11"/>
      <c r="F168" s="12"/>
      <c r="G168" s="12"/>
      <c r="H168" s="12"/>
      <c r="I168" s="12"/>
      <c r="J168" s="64"/>
      <c r="K168" s="11"/>
      <c r="L168" s="11"/>
      <c r="M168" s="11"/>
      <c r="N168" s="25">
        <f ca="1" t="shared" si="10"/>
      </c>
      <c r="O168" s="25">
        <f ca="1" t="shared" si="11"/>
      </c>
      <c r="P168" s="1">
        <f t="shared" si="12"/>
      </c>
      <c r="Q168" s="1">
        <f ca="1" t="shared" si="13"/>
      </c>
      <c r="R168" s="1">
        <f t="shared" si="14"/>
      </c>
      <c r="S168" s="1">
        <f>IF(AND($Q168&gt;='data summary'!D$8,$P168&lt;='data summary'!D$8),'data summary'!D$8,"")</f>
      </c>
      <c r="T168" s="1">
        <f>IF(AND($Q168&gt;='data summary'!E$8,$P168&lt;='data summary'!E$8),'data summary'!E$8,"")</f>
      </c>
      <c r="U168" s="1">
        <f>IF(AND($Q168&gt;='data summary'!F$8,$P168&lt;='data summary'!F$8),'data summary'!F$8,"")</f>
      </c>
      <c r="V168" s="1">
        <f>IF(AND($Q168&gt;='data summary'!G$8,$P168&lt;='data summary'!G$8),'data summary'!G$8,"")</f>
      </c>
      <c r="W168" s="1">
        <f>IF(AND($Q168&gt;='data summary'!H$8,$P168&lt;='data summary'!H$8),'data summary'!H$8,"")</f>
      </c>
      <c r="X168" s="1">
        <f>IF(AND($Q168&gt;='data summary'!I$8,$P168&lt;='data summary'!I$8),'data summary'!I$8,"")</f>
      </c>
      <c r="Y168" s="1">
        <f>IF(AND($Q168&gt;='data summary'!J$8,$P168&lt;='data summary'!J$8),'data summary'!J$8,"")</f>
      </c>
      <c r="Z168" s="1">
        <f>IF(AND($Q168&gt;='data summary'!K$8,$P168&lt;='data summary'!K$8),'data summary'!K$8,"")</f>
      </c>
      <c r="AA168" s="1">
        <f>IF(AND($Q168&gt;='data summary'!L$8,$P168&lt;='data summary'!L$8),'data summary'!L$8,"")</f>
      </c>
      <c r="AB168" s="1">
        <f>IF(AND($Q168&gt;='data summary'!M$8,$P168&lt;='data summary'!M$8),'data summary'!M$8,"")</f>
      </c>
      <c r="AC168" s="1">
        <f>IF(AND($Q168&gt;='data summary'!N$8,$P168&lt;='data summary'!N$8),'data summary'!N$8,"")</f>
      </c>
      <c r="AD168" s="26"/>
      <c r="AE168" s="26"/>
    </row>
    <row r="169" spans="1:31" ht="15">
      <c r="A169" s="26"/>
      <c r="B169" s="11"/>
      <c r="C169" s="11"/>
      <c r="D169" s="11"/>
      <c r="E169" s="11"/>
      <c r="F169" s="12"/>
      <c r="G169" s="12"/>
      <c r="H169" s="12"/>
      <c r="I169" s="12"/>
      <c r="J169" s="64"/>
      <c r="K169" s="11"/>
      <c r="L169" s="11"/>
      <c r="M169" s="11"/>
      <c r="N169" s="25">
        <f ca="1" t="shared" si="10"/>
      </c>
      <c r="O169" s="25">
        <f ca="1" t="shared" si="11"/>
      </c>
      <c r="P169" s="1">
        <f t="shared" si="12"/>
      </c>
      <c r="Q169" s="1">
        <f ca="1" t="shared" si="13"/>
      </c>
      <c r="R169" s="1">
        <f t="shared" si="14"/>
      </c>
      <c r="S169" s="1">
        <f>IF(AND($Q169&gt;='data summary'!D$8,$P169&lt;='data summary'!D$8),'data summary'!D$8,"")</f>
      </c>
      <c r="T169" s="1">
        <f>IF(AND($Q169&gt;='data summary'!E$8,$P169&lt;='data summary'!E$8),'data summary'!E$8,"")</f>
      </c>
      <c r="U169" s="1">
        <f>IF(AND($Q169&gt;='data summary'!F$8,$P169&lt;='data summary'!F$8),'data summary'!F$8,"")</f>
      </c>
      <c r="V169" s="1">
        <f>IF(AND($Q169&gt;='data summary'!G$8,$P169&lt;='data summary'!G$8),'data summary'!G$8,"")</f>
      </c>
      <c r="W169" s="1">
        <f>IF(AND($Q169&gt;='data summary'!H$8,$P169&lt;='data summary'!H$8),'data summary'!H$8,"")</f>
      </c>
      <c r="X169" s="1">
        <f>IF(AND($Q169&gt;='data summary'!I$8,$P169&lt;='data summary'!I$8),'data summary'!I$8,"")</f>
      </c>
      <c r="Y169" s="1">
        <f>IF(AND($Q169&gt;='data summary'!J$8,$P169&lt;='data summary'!J$8),'data summary'!J$8,"")</f>
      </c>
      <c r="Z169" s="1">
        <f>IF(AND($Q169&gt;='data summary'!K$8,$P169&lt;='data summary'!K$8),'data summary'!K$8,"")</f>
      </c>
      <c r="AA169" s="1">
        <f>IF(AND($Q169&gt;='data summary'!L$8,$P169&lt;='data summary'!L$8),'data summary'!L$8,"")</f>
      </c>
      <c r="AB169" s="1">
        <f>IF(AND($Q169&gt;='data summary'!M$8,$P169&lt;='data summary'!M$8),'data summary'!M$8,"")</f>
      </c>
      <c r="AC169" s="1">
        <f>IF(AND($Q169&gt;='data summary'!N$8,$P169&lt;='data summary'!N$8),'data summary'!N$8,"")</f>
      </c>
      <c r="AD169" s="26"/>
      <c r="AE169" s="26"/>
    </row>
    <row r="170" spans="1:31" ht="15">
      <c r="A170" s="26"/>
      <c r="B170" s="11"/>
      <c r="C170" s="11"/>
      <c r="D170" s="11"/>
      <c r="E170" s="11"/>
      <c r="F170" s="12"/>
      <c r="G170" s="12"/>
      <c r="H170" s="12"/>
      <c r="I170" s="12"/>
      <c r="J170" s="64"/>
      <c r="K170" s="11"/>
      <c r="L170" s="11"/>
      <c r="M170" s="11"/>
      <c r="N170" s="25">
        <f ca="1" t="shared" si="10"/>
      </c>
      <c r="O170" s="25">
        <f ca="1" t="shared" si="11"/>
      </c>
      <c r="P170" s="1">
        <f t="shared" si="12"/>
      </c>
      <c r="Q170" s="1">
        <f ca="1" t="shared" si="13"/>
      </c>
      <c r="R170" s="1">
        <f t="shared" si="14"/>
      </c>
      <c r="S170" s="1">
        <f>IF(AND($Q170&gt;='data summary'!D$8,$P170&lt;='data summary'!D$8),'data summary'!D$8,"")</f>
      </c>
      <c r="T170" s="1">
        <f>IF(AND($Q170&gt;='data summary'!E$8,$P170&lt;='data summary'!E$8),'data summary'!E$8,"")</f>
      </c>
      <c r="U170" s="1">
        <f>IF(AND($Q170&gt;='data summary'!F$8,$P170&lt;='data summary'!F$8),'data summary'!F$8,"")</f>
      </c>
      <c r="V170" s="1">
        <f>IF(AND($Q170&gt;='data summary'!G$8,$P170&lt;='data summary'!G$8),'data summary'!G$8,"")</f>
      </c>
      <c r="W170" s="1">
        <f>IF(AND($Q170&gt;='data summary'!H$8,$P170&lt;='data summary'!H$8),'data summary'!H$8,"")</f>
      </c>
      <c r="X170" s="1">
        <f>IF(AND($Q170&gt;='data summary'!I$8,$P170&lt;='data summary'!I$8),'data summary'!I$8,"")</f>
      </c>
      <c r="Y170" s="1">
        <f>IF(AND($Q170&gt;='data summary'!J$8,$P170&lt;='data summary'!J$8),'data summary'!J$8,"")</f>
      </c>
      <c r="Z170" s="1">
        <f>IF(AND($Q170&gt;='data summary'!K$8,$P170&lt;='data summary'!K$8),'data summary'!K$8,"")</f>
      </c>
      <c r="AA170" s="1">
        <f>IF(AND($Q170&gt;='data summary'!L$8,$P170&lt;='data summary'!L$8),'data summary'!L$8,"")</f>
      </c>
      <c r="AB170" s="1">
        <f>IF(AND($Q170&gt;='data summary'!M$8,$P170&lt;='data summary'!M$8),'data summary'!M$8,"")</f>
      </c>
      <c r="AC170" s="1">
        <f>IF(AND($Q170&gt;='data summary'!N$8,$P170&lt;='data summary'!N$8),'data summary'!N$8,"")</f>
      </c>
      <c r="AD170" s="26"/>
      <c r="AE170" s="26"/>
    </row>
    <row r="171" spans="1:31" ht="15">
      <c r="A171" s="26"/>
      <c r="B171" s="11"/>
      <c r="C171" s="11"/>
      <c r="D171" s="11"/>
      <c r="E171" s="11"/>
      <c r="F171" s="12"/>
      <c r="G171" s="12"/>
      <c r="H171" s="12"/>
      <c r="I171" s="12"/>
      <c r="J171" s="64"/>
      <c r="K171" s="11"/>
      <c r="L171" s="11"/>
      <c r="M171" s="11"/>
      <c r="N171" s="25">
        <f ca="1" t="shared" si="10"/>
      </c>
      <c r="O171" s="25">
        <f ca="1" t="shared" si="11"/>
      </c>
      <c r="P171" s="1">
        <f t="shared" si="12"/>
      </c>
      <c r="Q171" s="1">
        <f ca="1" t="shared" si="13"/>
      </c>
      <c r="R171" s="1">
        <f t="shared" si="14"/>
      </c>
      <c r="S171" s="1">
        <f>IF(AND($Q171&gt;='data summary'!D$8,$P171&lt;='data summary'!D$8),'data summary'!D$8,"")</f>
      </c>
      <c r="T171" s="1">
        <f>IF(AND($Q171&gt;='data summary'!E$8,$P171&lt;='data summary'!E$8),'data summary'!E$8,"")</f>
      </c>
      <c r="U171" s="1">
        <f>IF(AND($Q171&gt;='data summary'!F$8,$P171&lt;='data summary'!F$8),'data summary'!F$8,"")</f>
      </c>
      <c r="V171" s="1">
        <f>IF(AND($Q171&gt;='data summary'!G$8,$P171&lt;='data summary'!G$8),'data summary'!G$8,"")</f>
      </c>
      <c r="W171" s="1">
        <f>IF(AND($Q171&gt;='data summary'!H$8,$P171&lt;='data summary'!H$8),'data summary'!H$8,"")</f>
      </c>
      <c r="X171" s="1">
        <f>IF(AND($Q171&gt;='data summary'!I$8,$P171&lt;='data summary'!I$8),'data summary'!I$8,"")</f>
      </c>
      <c r="Y171" s="1">
        <f>IF(AND($Q171&gt;='data summary'!J$8,$P171&lt;='data summary'!J$8),'data summary'!J$8,"")</f>
      </c>
      <c r="Z171" s="1">
        <f>IF(AND($Q171&gt;='data summary'!K$8,$P171&lt;='data summary'!K$8),'data summary'!K$8,"")</f>
      </c>
      <c r="AA171" s="1">
        <f>IF(AND($Q171&gt;='data summary'!L$8,$P171&lt;='data summary'!L$8),'data summary'!L$8,"")</f>
      </c>
      <c r="AB171" s="1">
        <f>IF(AND($Q171&gt;='data summary'!M$8,$P171&lt;='data summary'!M$8),'data summary'!M$8,"")</f>
      </c>
      <c r="AC171" s="1">
        <f>IF(AND($Q171&gt;='data summary'!N$8,$P171&lt;='data summary'!N$8),'data summary'!N$8,"")</f>
      </c>
      <c r="AD171" s="26"/>
      <c r="AE171" s="26"/>
    </row>
    <row r="172" spans="1:31" ht="15">
      <c r="A172" s="26"/>
      <c r="B172" s="11"/>
      <c r="C172" s="11"/>
      <c r="D172" s="11"/>
      <c r="E172" s="11"/>
      <c r="F172" s="12"/>
      <c r="G172" s="12"/>
      <c r="H172" s="12"/>
      <c r="I172" s="12"/>
      <c r="J172" s="64"/>
      <c r="K172" s="11"/>
      <c r="L172" s="11"/>
      <c r="M172" s="11"/>
      <c r="N172" s="25">
        <f ca="1" t="shared" si="10"/>
      </c>
      <c r="O172" s="25">
        <f ca="1" t="shared" si="11"/>
      </c>
      <c r="P172" s="1">
        <f t="shared" si="12"/>
      </c>
      <c r="Q172" s="1">
        <f ca="1" t="shared" si="13"/>
      </c>
      <c r="R172" s="1">
        <f t="shared" si="14"/>
      </c>
      <c r="S172" s="1">
        <f>IF(AND($Q172&gt;='data summary'!D$8,$P172&lt;='data summary'!D$8),'data summary'!D$8,"")</f>
      </c>
      <c r="T172" s="1">
        <f>IF(AND($Q172&gt;='data summary'!E$8,$P172&lt;='data summary'!E$8),'data summary'!E$8,"")</f>
      </c>
      <c r="U172" s="1">
        <f>IF(AND($Q172&gt;='data summary'!F$8,$P172&lt;='data summary'!F$8),'data summary'!F$8,"")</f>
      </c>
      <c r="V172" s="1">
        <f>IF(AND($Q172&gt;='data summary'!G$8,$P172&lt;='data summary'!G$8),'data summary'!G$8,"")</f>
      </c>
      <c r="W172" s="1">
        <f>IF(AND($Q172&gt;='data summary'!H$8,$P172&lt;='data summary'!H$8),'data summary'!H$8,"")</f>
      </c>
      <c r="X172" s="1">
        <f>IF(AND($Q172&gt;='data summary'!I$8,$P172&lt;='data summary'!I$8),'data summary'!I$8,"")</f>
      </c>
      <c r="Y172" s="1">
        <f>IF(AND($Q172&gt;='data summary'!J$8,$P172&lt;='data summary'!J$8),'data summary'!J$8,"")</f>
      </c>
      <c r="Z172" s="1">
        <f>IF(AND($Q172&gt;='data summary'!K$8,$P172&lt;='data summary'!K$8),'data summary'!K$8,"")</f>
      </c>
      <c r="AA172" s="1">
        <f>IF(AND($Q172&gt;='data summary'!L$8,$P172&lt;='data summary'!L$8),'data summary'!L$8,"")</f>
      </c>
      <c r="AB172" s="1">
        <f>IF(AND($Q172&gt;='data summary'!M$8,$P172&lt;='data summary'!M$8),'data summary'!M$8,"")</f>
      </c>
      <c r="AC172" s="1">
        <f>IF(AND($Q172&gt;='data summary'!N$8,$P172&lt;='data summary'!N$8),'data summary'!N$8,"")</f>
      </c>
      <c r="AD172" s="26"/>
      <c r="AE172" s="26"/>
    </row>
    <row r="173" spans="1:31" ht="15">
      <c r="A173" s="26"/>
      <c r="B173" s="11"/>
      <c r="C173" s="11"/>
      <c r="D173" s="11"/>
      <c r="E173" s="11"/>
      <c r="F173" s="12"/>
      <c r="G173" s="12"/>
      <c r="H173" s="12"/>
      <c r="I173" s="12"/>
      <c r="J173" s="64"/>
      <c r="K173" s="11"/>
      <c r="L173" s="11"/>
      <c r="M173" s="11"/>
      <c r="N173" s="25">
        <f ca="1" t="shared" si="10"/>
      </c>
      <c r="O173" s="25">
        <f ca="1" t="shared" si="11"/>
      </c>
      <c r="P173" s="1">
        <f t="shared" si="12"/>
      </c>
      <c r="Q173" s="1">
        <f ca="1" t="shared" si="13"/>
      </c>
      <c r="R173" s="1">
        <f t="shared" si="14"/>
      </c>
      <c r="S173" s="1">
        <f>IF(AND($Q173&gt;='data summary'!D$8,$P173&lt;='data summary'!D$8),'data summary'!D$8,"")</f>
      </c>
      <c r="T173" s="1">
        <f>IF(AND($Q173&gt;='data summary'!E$8,$P173&lt;='data summary'!E$8),'data summary'!E$8,"")</f>
      </c>
      <c r="U173" s="1">
        <f>IF(AND($Q173&gt;='data summary'!F$8,$P173&lt;='data summary'!F$8),'data summary'!F$8,"")</f>
      </c>
      <c r="V173" s="1">
        <f>IF(AND($Q173&gt;='data summary'!G$8,$P173&lt;='data summary'!G$8),'data summary'!G$8,"")</f>
      </c>
      <c r="W173" s="1">
        <f>IF(AND($Q173&gt;='data summary'!H$8,$P173&lt;='data summary'!H$8),'data summary'!H$8,"")</f>
      </c>
      <c r="X173" s="1">
        <f>IF(AND($Q173&gt;='data summary'!I$8,$P173&lt;='data summary'!I$8),'data summary'!I$8,"")</f>
      </c>
      <c r="Y173" s="1">
        <f>IF(AND($Q173&gt;='data summary'!J$8,$P173&lt;='data summary'!J$8),'data summary'!J$8,"")</f>
      </c>
      <c r="Z173" s="1">
        <f>IF(AND($Q173&gt;='data summary'!K$8,$P173&lt;='data summary'!K$8),'data summary'!K$8,"")</f>
      </c>
      <c r="AA173" s="1">
        <f>IF(AND($Q173&gt;='data summary'!L$8,$P173&lt;='data summary'!L$8),'data summary'!L$8,"")</f>
      </c>
      <c r="AB173" s="1">
        <f>IF(AND($Q173&gt;='data summary'!M$8,$P173&lt;='data summary'!M$8),'data summary'!M$8,"")</f>
      </c>
      <c r="AC173" s="1">
        <f>IF(AND($Q173&gt;='data summary'!N$8,$P173&lt;='data summary'!N$8),'data summary'!N$8,"")</f>
      </c>
      <c r="AD173" s="26"/>
      <c r="AE173" s="26"/>
    </row>
    <row r="174" spans="1:31" ht="15">
      <c r="A174" s="26"/>
      <c r="B174" s="11"/>
      <c r="C174" s="11"/>
      <c r="D174" s="11"/>
      <c r="E174" s="11"/>
      <c r="F174" s="12"/>
      <c r="G174" s="12"/>
      <c r="H174" s="12"/>
      <c r="I174" s="12"/>
      <c r="J174" s="64"/>
      <c r="K174" s="11"/>
      <c r="L174" s="11"/>
      <c r="M174" s="11"/>
      <c r="N174" s="25">
        <f ca="1" t="shared" si="10"/>
      </c>
      <c r="O174" s="25">
        <f ca="1" t="shared" si="11"/>
      </c>
      <c r="P174" s="1">
        <f t="shared" si="12"/>
      </c>
      <c r="Q174" s="1">
        <f ca="1" t="shared" si="13"/>
      </c>
      <c r="R174" s="1">
        <f t="shared" si="14"/>
      </c>
      <c r="S174" s="1">
        <f>IF(AND($Q174&gt;='data summary'!D$8,$P174&lt;='data summary'!D$8),'data summary'!D$8,"")</f>
      </c>
      <c r="T174" s="1">
        <f>IF(AND($Q174&gt;='data summary'!E$8,$P174&lt;='data summary'!E$8),'data summary'!E$8,"")</f>
      </c>
      <c r="U174" s="1">
        <f>IF(AND($Q174&gt;='data summary'!F$8,$P174&lt;='data summary'!F$8),'data summary'!F$8,"")</f>
      </c>
      <c r="V174" s="1">
        <f>IF(AND($Q174&gt;='data summary'!G$8,$P174&lt;='data summary'!G$8),'data summary'!G$8,"")</f>
      </c>
      <c r="W174" s="1">
        <f>IF(AND($Q174&gt;='data summary'!H$8,$P174&lt;='data summary'!H$8),'data summary'!H$8,"")</f>
      </c>
      <c r="X174" s="1">
        <f>IF(AND($Q174&gt;='data summary'!I$8,$P174&lt;='data summary'!I$8),'data summary'!I$8,"")</f>
      </c>
      <c r="Y174" s="1">
        <f>IF(AND($Q174&gt;='data summary'!J$8,$P174&lt;='data summary'!J$8),'data summary'!J$8,"")</f>
      </c>
      <c r="Z174" s="1">
        <f>IF(AND($Q174&gt;='data summary'!K$8,$P174&lt;='data summary'!K$8),'data summary'!K$8,"")</f>
      </c>
      <c r="AA174" s="1">
        <f>IF(AND($Q174&gt;='data summary'!L$8,$P174&lt;='data summary'!L$8),'data summary'!L$8,"")</f>
      </c>
      <c r="AB174" s="1">
        <f>IF(AND($Q174&gt;='data summary'!M$8,$P174&lt;='data summary'!M$8),'data summary'!M$8,"")</f>
      </c>
      <c r="AC174" s="1">
        <f>IF(AND($Q174&gt;='data summary'!N$8,$P174&lt;='data summary'!N$8),'data summary'!N$8,"")</f>
      </c>
      <c r="AD174" s="26"/>
      <c r="AE174" s="26"/>
    </row>
    <row r="175" spans="1:31" ht="15">
      <c r="A175" s="26"/>
      <c r="B175" s="11"/>
      <c r="C175" s="11"/>
      <c r="D175" s="11"/>
      <c r="E175" s="11"/>
      <c r="F175" s="12"/>
      <c r="G175" s="12"/>
      <c r="H175" s="12"/>
      <c r="I175" s="12"/>
      <c r="J175" s="64"/>
      <c r="K175" s="11"/>
      <c r="L175" s="11"/>
      <c r="M175" s="11"/>
      <c r="N175" s="25">
        <f ca="1" t="shared" si="10"/>
      </c>
      <c r="O175" s="25">
        <f ca="1" t="shared" si="11"/>
      </c>
      <c r="P175" s="1">
        <f t="shared" si="12"/>
      </c>
      <c r="Q175" s="1">
        <f ca="1" t="shared" si="13"/>
      </c>
      <c r="R175" s="1">
        <f t="shared" si="14"/>
      </c>
      <c r="S175" s="1">
        <f>IF(AND($Q175&gt;='data summary'!D$8,$P175&lt;='data summary'!D$8),'data summary'!D$8,"")</f>
      </c>
      <c r="T175" s="1">
        <f>IF(AND($Q175&gt;='data summary'!E$8,$P175&lt;='data summary'!E$8),'data summary'!E$8,"")</f>
      </c>
      <c r="U175" s="1">
        <f>IF(AND($Q175&gt;='data summary'!F$8,$P175&lt;='data summary'!F$8),'data summary'!F$8,"")</f>
      </c>
      <c r="V175" s="1">
        <f>IF(AND($Q175&gt;='data summary'!G$8,$P175&lt;='data summary'!G$8),'data summary'!G$8,"")</f>
      </c>
      <c r="W175" s="1">
        <f>IF(AND($Q175&gt;='data summary'!H$8,$P175&lt;='data summary'!H$8),'data summary'!H$8,"")</f>
      </c>
      <c r="X175" s="1">
        <f>IF(AND($Q175&gt;='data summary'!I$8,$P175&lt;='data summary'!I$8),'data summary'!I$8,"")</f>
      </c>
      <c r="Y175" s="1">
        <f>IF(AND($Q175&gt;='data summary'!J$8,$P175&lt;='data summary'!J$8),'data summary'!J$8,"")</f>
      </c>
      <c r="Z175" s="1">
        <f>IF(AND($Q175&gt;='data summary'!K$8,$P175&lt;='data summary'!K$8),'data summary'!K$8,"")</f>
      </c>
      <c r="AA175" s="1">
        <f>IF(AND($Q175&gt;='data summary'!L$8,$P175&lt;='data summary'!L$8),'data summary'!L$8,"")</f>
      </c>
      <c r="AB175" s="1">
        <f>IF(AND($Q175&gt;='data summary'!M$8,$P175&lt;='data summary'!M$8),'data summary'!M$8,"")</f>
      </c>
      <c r="AC175" s="1">
        <f>IF(AND($Q175&gt;='data summary'!N$8,$P175&lt;='data summary'!N$8),'data summary'!N$8,"")</f>
      </c>
      <c r="AD175" s="26"/>
      <c r="AE175" s="26"/>
    </row>
    <row r="176" spans="1:31" ht="15">
      <c r="A176" s="26"/>
      <c r="B176" s="11"/>
      <c r="C176" s="11"/>
      <c r="D176" s="11"/>
      <c r="E176" s="11"/>
      <c r="F176" s="12"/>
      <c r="G176" s="12"/>
      <c r="H176" s="12"/>
      <c r="I176" s="12"/>
      <c r="J176" s="64"/>
      <c r="K176" s="11"/>
      <c r="L176" s="11"/>
      <c r="M176" s="11"/>
      <c r="N176" s="25">
        <f ca="1" t="shared" si="10"/>
      </c>
      <c r="O176" s="25">
        <f ca="1" t="shared" si="11"/>
      </c>
      <c r="P176" s="1">
        <f t="shared" si="12"/>
      </c>
      <c r="Q176" s="1">
        <f ca="1" t="shared" si="13"/>
      </c>
      <c r="R176" s="1">
        <f t="shared" si="14"/>
      </c>
      <c r="S176" s="1">
        <f>IF(AND($Q176&gt;='data summary'!D$8,$P176&lt;='data summary'!D$8),'data summary'!D$8,"")</f>
      </c>
      <c r="T176" s="1">
        <f>IF(AND($Q176&gt;='data summary'!E$8,$P176&lt;='data summary'!E$8),'data summary'!E$8,"")</f>
      </c>
      <c r="U176" s="1">
        <f>IF(AND($Q176&gt;='data summary'!F$8,$P176&lt;='data summary'!F$8),'data summary'!F$8,"")</f>
      </c>
      <c r="V176" s="1">
        <f>IF(AND($Q176&gt;='data summary'!G$8,$P176&lt;='data summary'!G$8),'data summary'!G$8,"")</f>
      </c>
      <c r="W176" s="1">
        <f>IF(AND($Q176&gt;='data summary'!H$8,$P176&lt;='data summary'!H$8),'data summary'!H$8,"")</f>
      </c>
      <c r="X176" s="1">
        <f>IF(AND($Q176&gt;='data summary'!I$8,$P176&lt;='data summary'!I$8),'data summary'!I$8,"")</f>
      </c>
      <c r="Y176" s="1">
        <f>IF(AND($Q176&gt;='data summary'!J$8,$P176&lt;='data summary'!J$8),'data summary'!J$8,"")</f>
      </c>
      <c r="Z176" s="1">
        <f>IF(AND($Q176&gt;='data summary'!K$8,$P176&lt;='data summary'!K$8),'data summary'!K$8,"")</f>
      </c>
      <c r="AA176" s="1">
        <f>IF(AND($Q176&gt;='data summary'!L$8,$P176&lt;='data summary'!L$8),'data summary'!L$8,"")</f>
      </c>
      <c r="AB176" s="1">
        <f>IF(AND($Q176&gt;='data summary'!M$8,$P176&lt;='data summary'!M$8),'data summary'!M$8,"")</f>
      </c>
      <c r="AC176" s="1">
        <f>IF(AND($Q176&gt;='data summary'!N$8,$P176&lt;='data summary'!N$8),'data summary'!N$8,"")</f>
      </c>
      <c r="AD176" s="26"/>
      <c r="AE176" s="26"/>
    </row>
    <row r="177" spans="1:31" ht="15">
      <c r="A177" s="26"/>
      <c r="B177" s="11"/>
      <c r="C177" s="11"/>
      <c r="D177" s="11"/>
      <c r="E177" s="11"/>
      <c r="F177" s="12"/>
      <c r="G177" s="12"/>
      <c r="H177" s="12"/>
      <c r="I177" s="12"/>
      <c r="J177" s="64"/>
      <c r="K177" s="11"/>
      <c r="L177" s="11"/>
      <c r="M177" s="11"/>
      <c r="N177" s="25">
        <f ca="1" t="shared" si="10"/>
      </c>
      <c r="O177" s="25">
        <f ca="1" t="shared" si="11"/>
      </c>
      <c r="P177" s="1">
        <f t="shared" si="12"/>
      </c>
      <c r="Q177" s="1">
        <f ca="1" t="shared" si="13"/>
      </c>
      <c r="R177" s="1">
        <f t="shared" si="14"/>
      </c>
      <c r="S177" s="1">
        <f>IF(AND($Q177&gt;='data summary'!D$8,$P177&lt;='data summary'!D$8),'data summary'!D$8,"")</f>
      </c>
      <c r="T177" s="1">
        <f>IF(AND($Q177&gt;='data summary'!E$8,$P177&lt;='data summary'!E$8),'data summary'!E$8,"")</f>
      </c>
      <c r="U177" s="1">
        <f>IF(AND($Q177&gt;='data summary'!F$8,$P177&lt;='data summary'!F$8),'data summary'!F$8,"")</f>
      </c>
      <c r="V177" s="1">
        <f>IF(AND($Q177&gt;='data summary'!G$8,$P177&lt;='data summary'!G$8),'data summary'!G$8,"")</f>
      </c>
      <c r="W177" s="1">
        <f>IF(AND($Q177&gt;='data summary'!H$8,$P177&lt;='data summary'!H$8),'data summary'!H$8,"")</f>
      </c>
      <c r="X177" s="1">
        <f>IF(AND($Q177&gt;='data summary'!I$8,$P177&lt;='data summary'!I$8),'data summary'!I$8,"")</f>
      </c>
      <c r="Y177" s="1">
        <f>IF(AND($Q177&gt;='data summary'!J$8,$P177&lt;='data summary'!J$8),'data summary'!J$8,"")</f>
      </c>
      <c r="Z177" s="1">
        <f>IF(AND($Q177&gt;='data summary'!K$8,$P177&lt;='data summary'!K$8),'data summary'!K$8,"")</f>
      </c>
      <c r="AA177" s="1">
        <f>IF(AND($Q177&gt;='data summary'!L$8,$P177&lt;='data summary'!L$8),'data summary'!L$8,"")</f>
      </c>
      <c r="AB177" s="1">
        <f>IF(AND($Q177&gt;='data summary'!M$8,$P177&lt;='data summary'!M$8),'data summary'!M$8,"")</f>
      </c>
      <c r="AC177" s="1">
        <f>IF(AND($Q177&gt;='data summary'!N$8,$P177&lt;='data summary'!N$8),'data summary'!N$8,"")</f>
      </c>
      <c r="AD177" s="26"/>
      <c r="AE177" s="26"/>
    </row>
    <row r="178" spans="1:31" ht="15">
      <c r="A178" s="26"/>
      <c r="B178" s="11"/>
      <c r="C178" s="11"/>
      <c r="D178" s="11"/>
      <c r="E178" s="11"/>
      <c r="F178" s="12"/>
      <c r="G178" s="12"/>
      <c r="H178" s="12"/>
      <c r="I178" s="12"/>
      <c r="J178" s="64"/>
      <c r="K178" s="11"/>
      <c r="L178" s="11"/>
      <c r="M178" s="11"/>
      <c r="N178" s="25">
        <f ca="1" t="shared" si="10"/>
      </c>
      <c r="O178" s="25">
        <f ca="1" t="shared" si="11"/>
      </c>
      <c r="P178" s="1">
        <f t="shared" si="12"/>
      </c>
      <c r="Q178" s="1">
        <f ca="1" t="shared" si="13"/>
      </c>
      <c r="R178" s="1">
        <f t="shared" si="14"/>
      </c>
      <c r="S178" s="1">
        <f>IF(AND($Q178&gt;='data summary'!D$8,$P178&lt;='data summary'!D$8),'data summary'!D$8,"")</f>
      </c>
      <c r="T178" s="1">
        <f>IF(AND($Q178&gt;='data summary'!E$8,$P178&lt;='data summary'!E$8),'data summary'!E$8,"")</f>
      </c>
      <c r="U178" s="1">
        <f>IF(AND($Q178&gt;='data summary'!F$8,$P178&lt;='data summary'!F$8),'data summary'!F$8,"")</f>
      </c>
      <c r="V178" s="1">
        <f>IF(AND($Q178&gt;='data summary'!G$8,$P178&lt;='data summary'!G$8),'data summary'!G$8,"")</f>
      </c>
      <c r="W178" s="1">
        <f>IF(AND($Q178&gt;='data summary'!H$8,$P178&lt;='data summary'!H$8),'data summary'!H$8,"")</f>
      </c>
      <c r="X178" s="1">
        <f>IF(AND($Q178&gt;='data summary'!I$8,$P178&lt;='data summary'!I$8),'data summary'!I$8,"")</f>
      </c>
      <c r="Y178" s="1">
        <f>IF(AND($Q178&gt;='data summary'!J$8,$P178&lt;='data summary'!J$8),'data summary'!J$8,"")</f>
      </c>
      <c r="Z178" s="1">
        <f>IF(AND($Q178&gt;='data summary'!K$8,$P178&lt;='data summary'!K$8),'data summary'!K$8,"")</f>
      </c>
      <c r="AA178" s="1">
        <f>IF(AND($Q178&gt;='data summary'!L$8,$P178&lt;='data summary'!L$8),'data summary'!L$8,"")</f>
      </c>
      <c r="AB178" s="1">
        <f>IF(AND($Q178&gt;='data summary'!M$8,$P178&lt;='data summary'!M$8),'data summary'!M$8,"")</f>
      </c>
      <c r="AC178" s="1">
        <f>IF(AND($Q178&gt;='data summary'!N$8,$P178&lt;='data summary'!N$8),'data summary'!N$8,"")</f>
      </c>
      <c r="AD178" s="26"/>
      <c r="AE178" s="26"/>
    </row>
    <row r="179" spans="1:31" ht="15">
      <c r="A179" s="26"/>
      <c r="B179" s="11"/>
      <c r="C179" s="11"/>
      <c r="D179" s="11"/>
      <c r="E179" s="11"/>
      <c r="F179" s="12"/>
      <c r="G179" s="12"/>
      <c r="H179" s="12"/>
      <c r="I179" s="12"/>
      <c r="J179" s="64"/>
      <c r="K179" s="11"/>
      <c r="L179" s="11"/>
      <c r="M179" s="11"/>
      <c r="N179" s="25">
        <f ca="1" t="shared" si="10"/>
      </c>
      <c r="O179" s="25">
        <f ca="1" t="shared" si="11"/>
      </c>
      <c r="P179" s="1">
        <f t="shared" si="12"/>
      </c>
      <c r="Q179" s="1">
        <f ca="1" t="shared" si="13"/>
      </c>
      <c r="R179" s="1">
        <f t="shared" si="14"/>
      </c>
      <c r="S179" s="1">
        <f>IF(AND($Q179&gt;='data summary'!D$8,$P179&lt;='data summary'!D$8),'data summary'!D$8,"")</f>
      </c>
      <c r="T179" s="1">
        <f>IF(AND($Q179&gt;='data summary'!E$8,$P179&lt;='data summary'!E$8),'data summary'!E$8,"")</f>
      </c>
      <c r="U179" s="1">
        <f>IF(AND($Q179&gt;='data summary'!F$8,$P179&lt;='data summary'!F$8),'data summary'!F$8,"")</f>
      </c>
      <c r="V179" s="1">
        <f>IF(AND($Q179&gt;='data summary'!G$8,$P179&lt;='data summary'!G$8),'data summary'!G$8,"")</f>
      </c>
      <c r="W179" s="1">
        <f>IF(AND($Q179&gt;='data summary'!H$8,$P179&lt;='data summary'!H$8),'data summary'!H$8,"")</f>
      </c>
      <c r="X179" s="1">
        <f>IF(AND($Q179&gt;='data summary'!I$8,$P179&lt;='data summary'!I$8),'data summary'!I$8,"")</f>
      </c>
      <c r="Y179" s="1">
        <f>IF(AND($Q179&gt;='data summary'!J$8,$P179&lt;='data summary'!J$8),'data summary'!J$8,"")</f>
      </c>
      <c r="Z179" s="1">
        <f>IF(AND($Q179&gt;='data summary'!K$8,$P179&lt;='data summary'!K$8),'data summary'!K$8,"")</f>
      </c>
      <c r="AA179" s="1">
        <f>IF(AND($Q179&gt;='data summary'!L$8,$P179&lt;='data summary'!L$8),'data summary'!L$8,"")</f>
      </c>
      <c r="AB179" s="1">
        <f>IF(AND($Q179&gt;='data summary'!M$8,$P179&lt;='data summary'!M$8),'data summary'!M$8,"")</f>
      </c>
      <c r="AC179" s="1">
        <f>IF(AND($Q179&gt;='data summary'!N$8,$P179&lt;='data summary'!N$8),'data summary'!N$8,"")</f>
      </c>
      <c r="AD179" s="26"/>
      <c r="AE179" s="26"/>
    </row>
    <row r="180" spans="1:31" ht="15">
      <c r="A180" s="26"/>
      <c r="B180" s="11"/>
      <c r="C180" s="11"/>
      <c r="D180" s="11"/>
      <c r="E180" s="11"/>
      <c r="F180" s="12"/>
      <c r="G180" s="12"/>
      <c r="H180" s="12"/>
      <c r="I180" s="12"/>
      <c r="J180" s="64"/>
      <c r="K180" s="11"/>
      <c r="L180" s="11"/>
      <c r="M180" s="11"/>
      <c r="N180" s="25">
        <f ca="1" t="shared" si="10"/>
      </c>
      <c r="O180" s="25">
        <f ca="1" t="shared" si="11"/>
      </c>
      <c r="P180" s="1">
        <f t="shared" si="12"/>
      </c>
      <c r="Q180" s="1">
        <f ca="1" t="shared" si="13"/>
      </c>
      <c r="R180" s="1">
        <f t="shared" si="14"/>
      </c>
      <c r="S180" s="1">
        <f>IF(AND($Q180&gt;='data summary'!D$8,$P180&lt;='data summary'!D$8),'data summary'!D$8,"")</f>
      </c>
      <c r="T180" s="1">
        <f>IF(AND($Q180&gt;='data summary'!E$8,$P180&lt;='data summary'!E$8),'data summary'!E$8,"")</f>
      </c>
      <c r="U180" s="1">
        <f>IF(AND($Q180&gt;='data summary'!F$8,$P180&lt;='data summary'!F$8),'data summary'!F$8,"")</f>
      </c>
      <c r="V180" s="1">
        <f>IF(AND($Q180&gt;='data summary'!G$8,$P180&lt;='data summary'!G$8),'data summary'!G$8,"")</f>
      </c>
      <c r="W180" s="1">
        <f>IF(AND($Q180&gt;='data summary'!H$8,$P180&lt;='data summary'!H$8),'data summary'!H$8,"")</f>
      </c>
      <c r="X180" s="1">
        <f>IF(AND($Q180&gt;='data summary'!I$8,$P180&lt;='data summary'!I$8),'data summary'!I$8,"")</f>
      </c>
      <c r="Y180" s="1">
        <f>IF(AND($Q180&gt;='data summary'!J$8,$P180&lt;='data summary'!J$8),'data summary'!J$8,"")</f>
      </c>
      <c r="Z180" s="1">
        <f>IF(AND($Q180&gt;='data summary'!K$8,$P180&lt;='data summary'!K$8),'data summary'!K$8,"")</f>
      </c>
      <c r="AA180" s="1">
        <f>IF(AND($Q180&gt;='data summary'!L$8,$P180&lt;='data summary'!L$8),'data summary'!L$8,"")</f>
      </c>
      <c r="AB180" s="1">
        <f>IF(AND($Q180&gt;='data summary'!M$8,$P180&lt;='data summary'!M$8),'data summary'!M$8,"")</f>
      </c>
      <c r="AC180" s="1">
        <f>IF(AND($Q180&gt;='data summary'!N$8,$P180&lt;='data summary'!N$8),'data summary'!N$8,"")</f>
      </c>
      <c r="AD180" s="26"/>
      <c r="AE180" s="26"/>
    </row>
    <row r="181" spans="1:31" ht="15">
      <c r="A181" s="26"/>
      <c r="B181" s="11"/>
      <c r="C181" s="11"/>
      <c r="D181" s="11"/>
      <c r="E181" s="11"/>
      <c r="F181" s="12"/>
      <c r="G181" s="12"/>
      <c r="H181" s="12"/>
      <c r="I181" s="12"/>
      <c r="J181" s="64"/>
      <c r="K181" s="11"/>
      <c r="L181" s="11"/>
      <c r="M181" s="11"/>
      <c r="N181" s="25">
        <f ca="1" t="shared" si="10"/>
      </c>
      <c r="O181" s="25">
        <f ca="1" t="shared" si="11"/>
      </c>
      <c r="P181" s="1">
        <f t="shared" si="12"/>
      </c>
      <c r="Q181" s="1">
        <f ca="1" t="shared" si="13"/>
      </c>
      <c r="R181" s="1">
        <f t="shared" si="14"/>
      </c>
      <c r="S181" s="1">
        <f>IF(AND($Q181&gt;='data summary'!D$8,$P181&lt;='data summary'!D$8),'data summary'!D$8,"")</f>
      </c>
      <c r="T181" s="1">
        <f>IF(AND($Q181&gt;='data summary'!E$8,$P181&lt;='data summary'!E$8),'data summary'!E$8,"")</f>
      </c>
      <c r="U181" s="1">
        <f>IF(AND($Q181&gt;='data summary'!F$8,$P181&lt;='data summary'!F$8),'data summary'!F$8,"")</f>
      </c>
      <c r="V181" s="1">
        <f>IF(AND($Q181&gt;='data summary'!G$8,$P181&lt;='data summary'!G$8),'data summary'!G$8,"")</f>
      </c>
      <c r="W181" s="1">
        <f>IF(AND($Q181&gt;='data summary'!H$8,$P181&lt;='data summary'!H$8),'data summary'!H$8,"")</f>
      </c>
      <c r="X181" s="1">
        <f>IF(AND($Q181&gt;='data summary'!I$8,$P181&lt;='data summary'!I$8),'data summary'!I$8,"")</f>
      </c>
      <c r="Y181" s="1">
        <f>IF(AND($Q181&gt;='data summary'!J$8,$P181&lt;='data summary'!J$8),'data summary'!J$8,"")</f>
      </c>
      <c r="Z181" s="1">
        <f>IF(AND($Q181&gt;='data summary'!K$8,$P181&lt;='data summary'!K$8),'data summary'!K$8,"")</f>
      </c>
      <c r="AA181" s="1">
        <f>IF(AND($Q181&gt;='data summary'!L$8,$P181&lt;='data summary'!L$8),'data summary'!L$8,"")</f>
      </c>
      <c r="AB181" s="1">
        <f>IF(AND($Q181&gt;='data summary'!M$8,$P181&lt;='data summary'!M$8),'data summary'!M$8,"")</f>
      </c>
      <c r="AC181" s="1">
        <f>IF(AND($Q181&gt;='data summary'!N$8,$P181&lt;='data summary'!N$8),'data summary'!N$8,"")</f>
      </c>
      <c r="AD181" s="26"/>
      <c r="AE181" s="26"/>
    </row>
    <row r="182" spans="1:31" ht="15">
      <c r="A182" s="26"/>
      <c r="B182" s="11"/>
      <c r="C182" s="11"/>
      <c r="D182" s="11"/>
      <c r="E182" s="11"/>
      <c r="F182" s="12"/>
      <c r="G182" s="12"/>
      <c r="H182" s="12"/>
      <c r="I182" s="12"/>
      <c r="J182" s="64"/>
      <c r="K182" s="11"/>
      <c r="L182" s="11"/>
      <c r="M182" s="11"/>
      <c r="N182" s="25">
        <f ca="1" t="shared" si="10"/>
      </c>
      <c r="O182" s="25">
        <f ca="1" t="shared" si="11"/>
      </c>
      <c r="P182" s="1">
        <f t="shared" si="12"/>
      </c>
      <c r="Q182" s="1">
        <f ca="1" t="shared" si="13"/>
      </c>
      <c r="R182" s="1">
        <f t="shared" si="14"/>
      </c>
      <c r="S182" s="1">
        <f>IF(AND($Q182&gt;='data summary'!D$8,$P182&lt;='data summary'!D$8),'data summary'!D$8,"")</f>
      </c>
      <c r="T182" s="1">
        <f>IF(AND($Q182&gt;='data summary'!E$8,$P182&lt;='data summary'!E$8),'data summary'!E$8,"")</f>
      </c>
      <c r="U182" s="1">
        <f>IF(AND($Q182&gt;='data summary'!F$8,$P182&lt;='data summary'!F$8),'data summary'!F$8,"")</f>
      </c>
      <c r="V182" s="1">
        <f>IF(AND($Q182&gt;='data summary'!G$8,$P182&lt;='data summary'!G$8),'data summary'!G$8,"")</f>
      </c>
      <c r="W182" s="1">
        <f>IF(AND($Q182&gt;='data summary'!H$8,$P182&lt;='data summary'!H$8),'data summary'!H$8,"")</f>
      </c>
      <c r="X182" s="1">
        <f>IF(AND($Q182&gt;='data summary'!I$8,$P182&lt;='data summary'!I$8),'data summary'!I$8,"")</f>
      </c>
      <c r="Y182" s="1">
        <f>IF(AND($Q182&gt;='data summary'!J$8,$P182&lt;='data summary'!J$8),'data summary'!J$8,"")</f>
      </c>
      <c r="Z182" s="1">
        <f>IF(AND($Q182&gt;='data summary'!K$8,$P182&lt;='data summary'!K$8),'data summary'!K$8,"")</f>
      </c>
      <c r="AA182" s="1">
        <f>IF(AND($Q182&gt;='data summary'!L$8,$P182&lt;='data summary'!L$8),'data summary'!L$8,"")</f>
      </c>
      <c r="AB182" s="1">
        <f>IF(AND($Q182&gt;='data summary'!M$8,$P182&lt;='data summary'!M$8),'data summary'!M$8,"")</f>
      </c>
      <c r="AC182" s="1">
        <f>IF(AND($Q182&gt;='data summary'!N$8,$P182&lt;='data summary'!N$8),'data summary'!N$8,"")</f>
      </c>
      <c r="AD182" s="26"/>
      <c r="AE182" s="26"/>
    </row>
    <row r="183" spans="1:31" ht="15">
      <c r="A183" s="26"/>
      <c r="B183" s="11"/>
      <c r="C183" s="11"/>
      <c r="D183" s="11"/>
      <c r="E183" s="11"/>
      <c r="F183" s="12"/>
      <c r="G183" s="12"/>
      <c r="H183" s="12"/>
      <c r="I183" s="12"/>
      <c r="J183" s="64"/>
      <c r="K183" s="11"/>
      <c r="L183" s="11"/>
      <c r="M183" s="11"/>
      <c r="N183" s="25">
        <f ca="1" t="shared" si="10"/>
      </c>
      <c r="O183" s="25">
        <f ca="1" t="shared" si="11"/>
      </c>
      <c r="P183" s="1">
        <f t="shared" si="12"/>
      </c>
      <c r="Q183" s="1">
        <f ca="1" t="shared" si="13"/>
      </c>
      <c r="R183" s="1">
        <f t="shared" si="14"/>
      </c>
      <c r="S183" s="1">
        <f>IF(AND($Q183&gt;='data summary'!D$8,$P183&lt;='data summary'!D$8),'data summary'!D$8,"")</f>
      </c>
      <c r="T183" s="1">
        <f>IF(AND($Q183&gt;='data summary'!E$8,$P183&lt;='data summary'!E$8),'data summary'!E$8,"")</f>
      </c>
      <c r="U183" s="1">
        <f>IF(AND($Q183&gt;='data summary'!F$8,$P183&lt;='data summary'!F$8),'data summary'!F$8,"")</f>
      </c>
      <c r="V183" s="1">
        <f>IF(AND($Q183&gt;='data summary'!G$8,$P183&lt;='data summary'!G$8),'data summary'!G$8,"")</f>
      </c>
      <c r="W183" s="1">
        <f>IF(AND($Q183&gt;='data summary'!H$8,$P183&lt;='data summary'!H$8),'data summary'!H$8,"")</f>
      </c>
      <c r="X183" s="1">
        <f>IF(AND($Q183&gt;='data summary'!I$8,$P183&lt;='data summary'!I$8),'data summary'!I$8,"")</f>
      </c>
      <c r="Y183" s="1">
        <f>IF(AND($Q183&gt;='data summary'!J$8,$P183&lt;='data summary'!J$8),'data summary'!J$8,"")</f>
      </c>
      <c r="Z183" s="1">
        <f>IF(AND($Q183&gt;='data summary'!K$8,$P183&lt;='data summary'!K$8),'data summary'!K$8,"")</f>
      </c>
      <c r="AA183" s="1">
        <f>IF(AND($Q183&gt;='data summary'!L$8,$P183&lt;='data summary'!L$8),'data summary'!L$8,"")</f>
      </c>
      <c r="AB183" s="1">
        <f>IF(AND($Q183&gt;='data summary'!M$8,$P183&lt;='data summary'!M$8),'data summary'!M$8,"")</f>
      </c>
      <c r="AC183" s="1">
        <f>IF(AND($Q183&gt;='data summary'!N$8,$P183&lt;='data summary'!N$8),'data summary'!N$8,"")</f>
      </c>
      <c r="AD183" s="26"/>
      <c r="AE183" s="26"/>
    </row>
    <row r="184" spans="1:31" ht="15">
      <c r="A184" s="26"/>
      <c r="B184" s="11"/>
      <c r="C184" s="11"/>
      <c r="D184" s="11"/>
      <c r="E184" s="11"/>
      <c r="F184" s="12"/>
      <c r="G184" s="12"/>
      <c r="H184" s="12"/>
      <c r="I184" s="12"/>
      <c r="J184" s="64"/>
      <c r="K184" s="11"/>
      <c r="L184" s="11"/>
      <c r="M184" s="11"/>
      <c r="N184" s="25">
        <f ca="1" t="shared" si="10"/>
      </c>
      <c r="O184" s="25">
        <f ca="1" t="shared" si="11"/>
      </c>
      <c r="P184" s="1">
        <f t="shared" si="12"/>
      </c>
      <c r="Q184" s="1">
        <f ca="1" t="shared" si="13"/>
      </c>
      <c r="R184" s="1">
        <f t="shared" si="14"/>
      </c>
      <c r="S184" s="1">
        <f>IF(AND($Q184&gt;='data summary'!D$8,$P184&lt;='data summary'!D$8),'data summary'!D$8,"")</f>
      </c>
      <c r="T184" s="1">
        <f>IF(AND($Q184&gt;='data summary'!E$8,$P184&lt;='data summary'!E$8),'data summary'!E$8,"")</f>
      </c>
      <c r="U184" s="1">
        <f>IF(AND($Q184&gt;='data summary'!F$8,$P184&lt;='data summary'!F$8),'data summary'!F$8,"")</f>
      </c>
      <c r="V184" s="1">
        <f>IF(AND($Q184&gt;='data summary'!G$8,$P184&lt;='data summary'!G$8),'data summary'!G$8,"")</f>
      </c>
      <c r="W184" s="1">
        <f>IF(AND($Q184&gt;='data summary'!H$8,$P184&lt;='data summary'!H$8),'data summary'!H$8,"")</f>
      </c>
      <c r="X184" s="1">
        <f>IF(AND($Q184&gt;='data summary'!I$8,$P184&lt;='data summary'!I$8),'data summary'!I$8,"")</f>
      </c>
      <c r="Y184" s="1">
        <f>IF(AND($Q184&gt;='data summary'!J$8,$P184&lt;='data summary'!J$8),'data summary'!J$8,"")</f>
      </c>
      <c r="Z184" s="1">
        <f>IF(AND($Q184&gt;='data summary'!K$8,$P184&lt;='data summary'!K$8),'data summary'!K$8,"")</f>
      </c>
      <c r="AA184" s="1">
        <f>IF(AND($Q184&gt;='data summary'!L$8,$P184&lt;='data summary'!L$8),'data summary'!L$8,"")</f>
      </c>
      <c r="AB184" s="1">
        <f>IF(AND($Q184&gt;='data summary'!M$8,$P184&lt;='data summary'!M$8),'data summary'!M$8,"")</f>
      </c>
      <c r="AC184" s="1">
        <f>IF(AND($Q184&gt;='data summary'!N$8,$P184&lt;='data summary'!N$8),'data summary'!N$8,"")</f>
      </c>
      <c r="AD184" s="26"/>
      <c r="AE184" s="26"/>
    </row>
    <row r="185" spans="1:31" ht="15">
      <c r="A185" s="26"/>
      <c r="B185" s="11"/>
      <c r="C185" s="11"/>
      <c r="D185" s="11"/>
      <c r="E185" s="11"/>
      <c r="F185" s="12"/>
      <c r="G185" s="12"/>
      <c r="H185" s="12"/>
      <c r="I185" s="12"/>
      <c r="J185" s="64"/>
      <c r="K185" s="11"/>
      <c r="L185" s="11"/>
      <c r="M185" s="11"/>
      <c r="N185" s="25">
        <f ca="1" t="shared" si="10"/>
      </c>
      <c r="O185" s="25">
        <f ca="1" t="shared" si="11"/>
      </c>
      <c r="P185" s="1">
        <f t="shared" si="12"/>
      </c>
      <c r="Q185" s="1">
        <f ca="1" t="shared" si="13"/>
      </c>
      <c r="R185" s="1">
        <f t="shared" si="14"/>
      </c>
      <c r="S185" s="1">
        <f>IF(AND($Q185&gt;='data summary'!D$8,$P185&lt;='data summary'!D$8),'data summary'!D$8,"")</f>
      </c>
      <c r="T185" s="1">
        <f>IF(AND($Q185&gt;='data summary'!E$8,$P185&lt;='data summary'!E$8),'data summary'!E$8,"")</f>
      </c>
      <c r="U185" s="1">
        <f>IF(AND($Q185&gt;='data summary'!F$8,$P185&lt;='data summary'!F$8),'data summary'!F$8,"")</f>
      </c>
      <c r="V185" s="1">
        <f>IF(AND($Q185&gt;='data summary'!G$8,$P185&lt;='data summary'!G$8),'data summary'!G$8,"")</f>
      </c>
      <c r="W185" s="1">
        <f>IF(AND($Q185&gt;='data summary'!H$8,$P185&lt;='data summary'!H$8),'data summary'!H$8,"")</f>
      </c>
      <c r="X185" s="1">
        <f>IF(AND($Q185&gt;='data summary'!I$8,$P185&lt;='data summary'!I$8),'data summary'!I$8,"")</f>
      </c>
      <c r="Y185" s="1">
        <f>IF(AND($Q185&gt;='data summary'!J$8,$P185&lt;='data summary'!J$8),'data summary'!J$8,"")</f>
      </c>
      <c r="Z185" s="1">
        <f>IF(AND($Q185&gt;='data summary'!K$8,$P185&lt;='data summary'!K$8),'data summary'!K$8,"")</f>
      </c>
      <c r="AA185" s="1">
        <f>IF(AND($Q185&gt;='data summary'!L$8,$P185&lt;='data summary'!L$8),'data summary'!L$8,"")</f>
      </c>
      <c r="AB185" s="1">
        <f>IF(AND($Q185&gt;='data summary'!M$8,$P185&lt;='data summary'!M$8),'data summary'!M$8,"")</f>
      </c>
      <c r="AC185" s="1">
        <f>IF(AND($Q185&gt;='data summary'!N$8,$P185&lt;='data summary'!N$8),'data summary'!N$8,"")</f>
      </c>
      <c r="AD185" s="26"/>
      <c r="AE185" s="26"/>
    </row>
    <row r="186" spans="1:31" ht="15">
      <c r="A186" s="26"/>
      <c r="B186" s="11"/>
      <c r="C186" s="11"/>
      <c r="D186" s="11"/>
      <c r="E186" s="11"/>
      <c r="F186" s="12"/>
      <c r="G186" s="12"/>
      <c r="H186" s="12"/>
      <c r="I186" s="12"/>
      <c r="J186" s="64"/>
      <c r="K186" s="11"/>
      <c r="L186" s="11"/>
      <c r="M186" s="11"/>
      <c r="N186" s="25">
        <f ca="1" t="shared" si="10"/>
      </c>
      <c r="O186" s="25">
        <f ca="1" t="shared" si="11"/>
      </c>
      <c r="P186" s="1">
        <f t="shared" si="12"/>
      </c>
      <c r="Q186" s="1">
        <f ca="1" t="shared" si="13"/>
      </c>
      <c r="R186" s="1">
        <f t="shared" si="14"/>
      </c>
      <c r="S186" s="1">
        <f>IF(AND($Q186&gt;='data summary'!D$8,$P186&lt;='data summary'!D$8),'data summary'!D$8,"")</f>
      </c>
      <c r="T186" s="1">
        <f>IF(AND($Q186&gt;='data summary'!E$8,$P186&lt;='data summary'!E$8),'data summary'!E$8,"")</f>
      </c>
      <c r="U186" s="1">
        <f>IF(AND($Q186&gt;='data summary'!F$8,$P186&lt;='data summary'!F$8),'data summary'!F$8,"")</f>
      </c>
      <c r="V186" s="1">
        <f>IF(AND($Q186&gt;='data summary'!G$8,$P186&lt;='data summary'!G$8),'data summary'!G$8,"")</f>
      </c>
      <c r="W186" s="1">
        <f>IF(AND($Q186&gt;='data summary'!H$8,$P186&lt;='data summary'!H$8),'data summary'!H$8,"")</f>
      </c>
      <c r="X186" s="1">
        <f>IF(AND($Q186&gt;='data summary'!I$8,$P186&lt;='data summary'!I$8),'data summary'!I$8,"")</f>
      </c>
      <c r="Y186" s="1">
        <f>IF(AND($Q186&gt;='data summary'!J$8,$P186&lt;='data summary'!J$8),'data summary'!J$8,"")</f>
      </c>
      <c r="Z186" s="1">
        <f>IF(AND($Q186&gt;='data summary'!K$8,$P186&lt;='data summary'!K$8),'data summary'!K$8,"")</f>
      </c>
      <c r="AA186" s="1">
        <f>IF(AND($Q186&gt;='data summary'!L$8,$P186&lt;='data summary'!L$8),'data summary'!L$8,"")</f>
      </c>
      <c r="AB186" s="1">
        <f>IF(AND($Q186&gt;='data summary'!M$8,$P186&lt;='data summary'!M$8),'data summary'!M$8,"")</f>
      </c>
      <c r="AC186" s="1">
        <f>IF(AND($Q186&gt;='data summary'!N$8,$P186&lt;='data summary'!N$8),'data summary'!N$8,"")</f>
      </c>
      <c r="AD186" s="26"/>
      <c r="AE186" s="26"/>
    </row>
    <row r="187" spans="1:31" ht="15">
      <c r="A187" s="26"/>
      <c r="B187" s="11"/>
      <c r="C187" s="11"/>
      <c r="D187" s="11"/>
      <c r="E187" s="11"/>
      <c r="F187" s="12"/>
      <c r="G187" s="12"/>
      <c r="H187" s="12"/>
      <c r="I187" s="12"/>
      <c r="J187" s="64"/>
      <c r="K187" s="11"/>
      <c r="L187" s="11"/>
      <c r="M187" s="11"/>
      <c r="N187" s="25">
        <f ca="1" t="shared" si="10"/>
      </c>
      <c r="O187" s="25">
        <f ca="1" t="shared" si="11"/>
      </c>
      <c r="P187" s="1">
        <f t="shared" si="12"/>
      </c>
      <c r="Q187" s="1">
        <f ca="1" t="shared" si="13"/>
      </c>
      <c r="R187" s="1">
        <f t="shared" si="14"/>
      </c>
      <c r="S187" s="1">
        <f>IF(AND($Q187&gt;='data summary'!D$8,$P187&lt;='data summary'!D$8),'data summary'!D$8,"")</f>
      </c>
      <c r="T187" s="1">
        <f>IF(AND($Q187&gt;='data summary'!E$8,$P187&lt;='data summary'!E$8),'data summary'!E$8,"")</f>
      </c>
      <c r="U187" s="1">
        <f>IF(AND($Q187&gt;='data summary'!F$8,$P187&lt;='data summary'!F$8),'data summary'!F$8,"")</f>
      </c>
      <c r="V187" s="1">
        <f>IF(AND($Q187&gt;='data summary'!G$8,$P187&lt;='data summary'!G$8),'data summary'!G$8,"")</f>
      </c>
      <c r="W187" s="1">
        <f>IF(AND($Q187&gt;='data summary'!H$8,$P187&lt;='data summary'!H$8),'data summary'!H$8,"")</f>
      </c>
      <c r="X187" s="1">
        <f>IF(AND($Q187&gt;='data summary'!I$8,$P187&lt;='data summary'!I$8),'data summary'!I$8,"")</f>
      </c>
      <c r="Y187" s="1">
        <f>IF(AND($Q187&gt;='data summary'!J$8,$P187&lt;='data summary'!J$8),'data summary'!J$8,"")</f>
      </c>
      <c r="Z187" s="1">
        <f>IF(AND($Q187&gt;='data summary'!K$8,$P187&lt;='data summary'!K$8),'data summary'!K$8,"")</f>
      </c>
      <c r="AA187" s="1">
        <f>IF(AND($Q187&gt;='data summary'!L$8,$P187&lt;='data summary'!L$8),'data summary'!L$8,"")</f>
      </c>
      <c r="AB187" s="1">
        <f>IF(AND($Q187&gt;='data summary'!M$8,$P187&lt;='data summary'!M$8),'data summary'!M$8,"")</f>
      </c>
      <c r="AC187" s="1">
        <f>IF(AND($Q187&gt;='data summary'!N$8,$P187&lt;='data summary'!N$8),'data summary'!N$8,"")</f>
      </c>
      <c r="AD187" s="26"/>
      <c r="AE187" s="26"/>
    </row>
    <row r="188" spans="1:31" ht="15">
      <c r="A188" s="26"/>
      <c r="B188" s="11"/>
      <c r="C188" s="11"/>
      <c r="D188" s="11"/>
      <c r="E188" s="11"/>
      <c r="F188" s="12"/>
      <c r="G188" s="12"/>
      <c r="H188" s="12"/>
      <c r="I188" s="12"/>
      <c r="J188" s="64"/>
      <c r="K188" s="11"/>
      <c r="L188" s="11"/>
      <c r="M188" s="11"/>
      <c r="N188" s="25">
        <f ca="1" t="shared" si="10"/>
      </c>
      <c r="O188" s="25">
        <f ca="1" t="shared" si="11"/>
      </c>
      <c r="P188" s="1">
        <f t="shared" si="12"/>
      </c>
      <c r="Q188" s="1">
        <f ca="1" t="shared" si="13"/>
      </c>
      <c r="R188" s="1">
        <f t="shared" si="14"/>
      </c>
      <c r="S188" s="1">
        <f>IF(AND($Q188&gt;='data summary'!D$8,$P188&lt;='data summary'!D$8),'data summary'!D$8,"")</f>
      </c>
      <c r="T188" s="1">
        <f>IF(AND($Q188&gt;='data summary'!E$8,$P188&lt;='data summary'!E$8),'data summary'!E$8,"")</f>
      </c>
      <c r="U188" s="1">
        <f>IF(AND($Q188&gt;='data summary'!F$8,$P188&lt;='data summary'!F$8),'data summary'!F$8,"")</f>
      </c>
      <c r="V188" s="1">
        <f>IF(AND($Q188&gt;='data summary'!G$8,$P188&lt;='data summary'!G$8),'data summary'!G$8,"")</f>
      </c>
      <c r="W188" s="1">
        <f>IF(AND($Q188&gt;='data summary'!H$8,$P188&lt;='data summary'!H$8),'data summary'!H$8,"")</f>
      </c>
      <c r="X188" s="1">
        <f>IF(AND($Q188&gt;='data summary'!I$8,$P188&lt;='data summary'!I$8),'data summary'!I$8,"")</f>
      </c>
      <c r="Y188" s="1">
        <f>IF(AND($Q188&gt;='data summary'!J$8,$P188&lt;='data summary'!J$8),'data summary'!J$8,"")</f>
      </c>
      <c r="Z188" s="1">
        <f>IF(AND($Q188&gt;='data summary'!K$8,$P188&lt;='data summary'!K$8),'data summary'!K$8,"")</f>
      </c>
      <c r="AA188" s="1">
        <f>IF(AND($Q188&gt;='data summary'!L$8,$P188&lt;='data summary'!L$8),'data summary'!L$8,"")</f>
      </c>
      <c r="AB188" s="1">
        <f>IF(AND($Q188&gt;='data summary'!M$8,$P188&lt;='data summary'!M$8),'data summary'!M$8,"")</f>
      </c>
      <c r="AC188" s="1">
        <f>IF(AND($Q188&gt;='data summary'!N$8,$P188&lt;='data summary'!N$8),'data summary'!N$8,"")</f>
      </c>
      <c r="AD188" s="26"/>
      <c r="AE188" s="26"/>
    </row>
    <row r="189" spans="1:31" ht="15">
      <c r="A189" s="26"/>
      <c r="B189" s="11"/>
      <c r="C189" s="11"/>
      <c r="D189" s="11"/>
      <c r="E189" s="11"/>
      <c r="F189" s="12"/>
      <c r="G189" s="12"/>
      <c r="H189" s="12"/>
      <c r="I189" s="12"/>
      <c r="J189" s="64"/>
      <c r="K189" s="11"/>
      <c r="L189" s="11"/>
      <c r="M189" s="11"/>
      <c r="N189" s="25">
        <f ca="1" t="shared" si="10"/>
      </c>
      <c r="O189" s="25">
        <f ca="1" t="shared" si="11"/>
      </c>
      <c r="P189" s="1">
        <f t="shared" si="12"/>
      </c>
      <c r="Q189" s="1">
        <f ca="1" t="shared" si="13"/>
      </c>
      <c r="R189" s="1">
        <f t="shared" si="14"/>
      </c>
      <c r="S189" s="1">
        <f>IF(AND($Q189&gt;='data summary'!D$8,$P189&lt;='data summary'!D$8),'data summary'!D$8,"")</f>
      </c>
      <c r="T189" s="1">
        <f>IF(AND($Q189&gt;='data summary'!E$8,$P189&lt;='data summary'!E$8),'data summary'!E$8,"")</f>
      </c>
      <c r="U189" s="1">
        <f>IF(AND($Q189&gt;='data summary'!F$8,$P189&lt;='data summary'!F$8),'data summary'!F$8,"")</f>
      </c>
      <c r="V189" s="1">
        <f>IF(AND($Q189&gt;='data summary'!G$8,$P189&lt;='data summary'!G$8),'data summary'!G$8,"")</f>
      </c>
      <c r="W189" s="1">
        <f>IF(AND($Q189&gt;='data summary'!H$8,$P189&lt;='data summary'!H$8),'data summary'!H$8,"")</f>
      </c>
      <c r="X189" s="1">
        <f>IF(AND($Q189&gt;='data summary'!I$8,$P189&lt;='data summary'!I$8),'data summary'!I$8,"")</f>
      </c>
      <c r="Y189" s="1">
        <f>IF(AND($Q189&gt;='data summary'!J$8,$P189&lt;='data summary'!J$8),'data summary'!J$8,"")</f>
      </c>
      <c r="Z189" s="1">
        <f>IF(AND($Q189&gt;='data summary'!K$8,$P189&lt;='data summary'!K$8),'data summary'!K$8,"")</f>
      </c>
      <c r="AA189" s="1">
        <f>IF(AND($Q189&gt;='data summary'!L$8,$P189&lt;='data summary'!L$8),'data summary'!L$8,"")</f>
      </c>
      <c r="AB189" s="1">
        <f>IF(AND($Q189&gt;='data summary'!M$8,$P189&lt;='data summary'!M$8),'data summary'!M$8,"")</f>
      </c>
      <c r="AC189" s="1">
        <f>IF(AND($Q189&gt;='data summary'!N$8,$P189&lt;='data summary'!N$8),'data summary'!N$8,"")</f>
      </c>
      <c r="AD189" s="26"/>
      <c r="AE189" s="26"/>
    </row>
    <row r="190" spans="1:31" ht="15">
      <c r="A190" s="26"/>
      <c r="B190" s="11"/>
      <c r="C190" s="11"/>
      <c r="D190" s="11"/>
      <c r="E190" s="11"/>
      <c r="F190" s="12"/>
      <c r="G190" s="12"/>
      <c r="H190" s="12"/>
      <c r="I190" s="12"/>
      <c r="J190" s="64"/>
      <c r="K190" s="11"/>
      <c r="L190" s="11"/>
      <c r="M190" s="11"/>
      <c r="N190" s="25">
        <f ca="1" t="shared" si="10"/>
      </c>
      <c r="O190" s="25">
        <f ca="1" t="shared" si="11"/>
      </c>
      <c r="P190" s="1">
        <f t="shared" si="12"/>
      </c>
      <c r="Q190" s="1">
        <f ca="1" t="shared" si="13"/>
      </c>
      <c r="R190" s="1">
        <f t="shared" si="14"/>
      </c>
      <c r="S190" s="1">
        <f>IF(AND($Q190&gt;='data summary'!D$8,$P190&lt;='data summary'!D$8),'data summary'!D$8,"")</f>
      </c>
      <c r="T190" s="1">
        <f>IF(AND($Q190&gt;='data summary'!E$8,$P190&lt;='data summary'!E$8),'data summary'!E$8,"")</f>
      </c>
      <c r="U190" s="1">
        <f>IF(AND($Q190&gt;='data summary'!F$8,$P190&lt;='data summary'!F$8),'data summary'!F$8,"")</f>
      </c>
      <c r="V190" s="1">
        <f>IF(AND($Q190&gt;='data summary'!G$8,$P190&lt;='data summary'!G$8),'data summary'!G$8,"")</f>
      </c>
      <c r="W190" s="1">
        <f>IF(AND($Q190&gt;='data summary'!H$8,$P190&lt;='data summary'!H$8),'data summary'!H$8,"")</f>
      </c>
      <c r="X190" s="1">
        <f>IF(AND($Q190&gt;='data summary'!I$8,$P190&lt;='data summary'!I$8),'data summary'!I$8,"")</f>
      </c>
      <c r="Y190" s="1">
        <f>IF(AND($Q190&gt;='data summary'!J$8,$P190&lt;='data summary'!J$8),'data summary'!J$8,"")</f>
      </c>
      <c r="Z190" s="1">
        <f>IF(AND($Q190&gt;='data summary'!K$8,$P190&lt;='data summary'!K$8),'data summary'!K$8,"")</f>
      </c>
      <c r="AA190" s="1">
        <f>IF(AND($Q190&gt;='data summary'!L$8,$P190&lt;='data summary'!L$8),'data summary'!L$8,"")</f>
      </c>
      <c r="AB190" s="1">
        <f>IF(AND($Q190&gt;='data summary'!M$8,$P190&lt;='data summary'!M$8),'data summary'!M$8,"")</f>
      </c>
      <c r="AC190" s="1">
        <f>IF(AND($Q190&gt;='data summary'!N$8,$P190&lt;='data summary'!N$8),'data summary'!N$8,"")</f>
      </c>
      <c r="AD190" s="26"/>
      <c r="AE190" s="26"/>
    </row>
    <row r="191" spans="1:31" ht="15">
      <c r="A191" s="26"/>
      <c r="B191" s="11"/>
      <c r="C191" s="11"/>
      <c r="D191" s="11"/>
      <c r="E191" s="11"/>
      <c r="F191" s="12"/>
      <c r="G191" s="12"/>
      <c r="H191" s="12"/>
      <c r="I191" s="12"/>
      <c r="J191" s="64"/>
      <c r="K191" s="11"/>
      <c r="L191" s="11"/>
      <c r="M191" s="11"/>
      <c r="N191" s="25">
        <f ca="1" t="shared" si="10"/>
      </c>
      <c r="O191" s="25">
        <f ca="1" t="shared" si="11"/>
      </c>
      <c r="P191" s="1">
        <f t="shared" si="12"/>
      </c>
      <c r="Q191" s="1">
        <f ca="1" t="shared" si="13"/>
      </c>
      <c r="R191" s="1">
        <f t="shared" si="14"/>
      </c>
      <c r="S191" s="1">
        <f>IF(AND($Q191&gt;='data summary'!D$8,$P191&lt;='data summary'!D$8),'data summary'!D$8,"")</f>
      </c>
      <c r="T191" s="1">
        <f>IF(AND($Q191&gt;='data summary'!E$8,$P191&lt;='data summary'!E$8),'data summary'!E$8,"")</f>
      </c>
      <c r="U191" s="1">
        <f>IF(AND($Q191&gt;='data summary'!F$8,$P191&lt;='data summary'!F$8),'data summary'!F$8,"")</f>
      </c>
      <c r="V191" s="1">
        <f>IF(AND($Q191&gt;='data summary'!G$8,$P191&lt;='data summary'!G$8),'data summary'!G$8,"")</f>
      </c>
      <c r="W191" s="1">
        <f>IF(AND($Q191&gt;='data summary'!H$8,$P191&lt;='data summary'!H$8),'data summary'!H$8,"")</f>
      </c>
      <c r="X191" s="1">
        <f>IF(AND($Q191&gt;='data summary'!I$8,$P191&lt;='data summary'!I$8),'data summary'!I$8,"")</f>
      </c>
      <c r="Y191" s="1">
        <f>IF(AND($Q191&gt;='data summary'!J$8,$P191&lt;='data summary'!J$8),'data summary'!J$8,"")</f>
      </c>
      <c r="Z191" s="1">
        <f>IF(AND($Q191&gt;='data summary'!K$8,$P191&lt;='data summary'!K$8),'data summary'!K$8,"")</f>
      </c>
      <c r="AA191" s="1">
        <f>IF(AND($Q191&gt;='data summary'!L$8,$P191&lt;='data summary'!L$8),'data summary'!L$8,"")</f>
      </c>
      <c r="AB191" s="1">
        <f>IF(AND($Q191&gt;='data summary'!M$8,$P191&lt;='data summary'!M$8),'data summary'!M$8,"")</f>
      </c>
      <c r="AC191" s="1">
        <f>IF(AND($Q191&gt;='data summary'!N$8,$P191&lt;='data summary'!N$8),'data summary'!N$8,"")</f>
      </c>
      <c r="AD191" s="26"/>
      <c r="AE191" s="26"/>
    </row>
    <row r="192" spans="1:31" ht="15">
      <c r="A192" s="26"/>
      <c r="B192" s="11"/>
      <c r="C192" s="11"/>
      <c r="D192" s="11"/>
      <c r="E192" s="11"/>
      <c r="F192" s="12"/>
      <c r="G192" s="12"/>
      <c r="H192" s="12"/>
      <c r="I192" s="12"/>
      <c r="J192" s="64"/>
      <c r="K192" s="11"/>
      <c r="L192" s="11"/>
      <c r="M192" s="11"/>
      <c r="N192" s="25">
        <f ca="1" t="shared" si="10"/>
      </c>
      <c r="O192" s="25">
        <f ca="1" t="shared" si="11"/>
      </c>
      <c r="P192" s="1">
        <f t="shared" si="12"/>
      </c>
      <c r="Q192" s="1">
        <f ca="1" t="shared" si="13"/>
      </c>
      <c r="R192" s="1">
        <f t="shared" si="14"/>
      </c>
      <c r="S192" s="1">
        <f>IF(AND($Q192&gt;='data summary'!D$8,$P192&lt;='data summary'!D$8),'data summary'!D$8,"")</f>
      </c>
      <c r="T192" s="1">
        <f>IF(AND($Q192&gt;='data summary'!E$8,$P192&lt;='data summary'!E$8),'data summary'!E$8,"")</f>
      </c>
      <c r="U192" s="1">
        <f>IF(AND($Q192&gt;='data summary'!F$8,$P192&lt;='data summary'!F$8),'data summary'!F$8,"")</f>
      </c>
      <c r="V192" s="1">
        <f>IF(AND($Q192&gt;='data summary'!G$8,$P192&lt;='data summary'!G$8),'data summary'!G$8,"")</f>
      </c>
      <c r="W192" s="1">
        <f>IF(AND($Q192&gt;='data summary'!H$8,$P192&lt;='data summary'!H$8),'data summary'!H$8,"")</f>
      </c>
      <c r="X192" s="1">
        <f>IF(AND($Q192&gt;='data summary'!I$8,$P192&lt;='data summary'!I$8),'data summary'!I$8,"")</f>
      </c>
      <c r="Y192" s="1">
        <f>IF(AND($Q192&gt;='data summary'!J$8,$P192&lt;='data summary'!J$8),'data summary'!J$8,"")</f>
      </c>
      <c r="Z192" s="1">
        <f>IF(AND($Q192&gt;='data summary'!K$8,$P192&lt;='data summary'!K$8),'data summary'!K$8,"")</f>
      </c>
      <c r="AA192" s="1">
        <f>IF(AND($Q192&gt;='data summary'!L$8,$P192&lt;='data summary'!L$8),'data summary'!L$8,"")</f>
      </c>
      <c r="AB192" s="1">
        <f>IF(AND($Q192&gt;='data summary'!M$8,$P192&lt;='data summary'!M$8),'data summary'!M$8,"")</f>
      </c>
      <c r="AC192" s="1">
        <f>IF(AND($Q192&gt;='data summary'!N$8,$P192&lt;='data summary'!N$8),'data summary'!N$8,"")</f>
      </c>
      <c r="AD192" s="26"/>
      <c r="AE192" s="26"/>
    </row>
    <row r="193" spans="1:31" ht="15">
      <c r="A193" s="26"/>
      <c r="B193" s="11"/>
      <c r="C193" s="11"/>
      <c r="D193" s="11"/>
      <c r="E193" s="11"/>
      <c r="F193" s="12"/>
      <c r="G193" s="12"/>
      <c r="H193" s="12"/>
      <c r="I193" s="12"/>
      <c r="J193" s="64"/>
      <c r="K193" s="11"/>
      <c r="L193" s="11"/>
      <c r="M193" s="11"/>
      <c r="N193" s="25">
        <f ca="1" t="shared" si="10"/>
      </c>
      <c r="O193" s="25">
        <f ca="1" t="shared" si="11"/>
      </c>
      <c r="P193" s="1">
        <f t="shared" si="12"/>
      </c>
      <c r="Q193" s="1">
        <f ca="1" t="shared" si="13"/>
      </c>
      <c r="R193" s="1">
        <f t="shared" si="14"/>
      </c>
      <c r="S193" s="1">
        <f>IF(AND($Q193&gt;='data summary'!D$8,$P193&lt;='data summary'!D$8),'data summary'!D$8,"")</f>
      </c>
      <c r="T193" s="1">
        <f>IF(AND($Q193&gt;='data summary'!E$8,$P193&lt;='data summary'!E$8),'data summary'!E$8,"")</f>
      </c>
      <c r="U193" s="1">
        <f>IF(AND($Q193&gt;='data summary'!F$8,$P193&lt;='data summary'!F$8),'data summary'!F$8,"")</f>
      </c>
      <c r="V193" s="1">
        <f>IF(AND($Q193&gt;='data summary'!G$8,$P193&lt;='data summary'!G$8),'data summary'!G$8,"")</f>
      </c>
      <c r="W193" s="1">
        <f>IF(AND($Q193&gt;='data summary'!H$8,$P193&lt;='data summary'!H$8),'data summary'!H$8,"")</f>
      </c>
      <c r="X193" s="1">
        <f>IF(AND($Q193&gt;='data summary'!I$8,$P193&lt;='data summary'!I$8),'data summary'!I$8,"")</f>
      </c>
      <c r="Y193" s="1">
        <f>IF(AND($Q193&gt;='data summary'!J$8,$P193&lt;='data summary'!J$8),'data summary'!J$8,"")</f>
      </c>
      <c r="Z193" s="1">
        <f>IF(AND($Q193&gt;='data summary'!K$8,$P193&lt;='data summary'!K$8),'data summary'!K$8,"")</f>
      </c>
      <c r="AA193" s="1">
        <f>IF(AND($Q193&gt;='data summary'!L$8,$P193&lt;='data summary'!L$8),'data summary'!L$8,"")</f>
      </c>
      <c r="AB193" s="1">
        <f>IF(AND($Q193&gt;='data summary'!M$8,$P193&lt;='data summary'!M$8),'data summary'!M$8,"")</f>
      </c>
      <c r="AC193" s="1">
        <f>IF(AND($Q193&gt;='data summary'!N$8,$P193&lt;='data summary'!N$8),'data summary'!N$8,"")</f>
      </c>
      <c r="AD193" s="26"/>
      <c r="AE193" s="26"/>
    </row>
    <row r="194" spans="1:31" ht="15">
      <c r="A194" s="26"/>
      <c r="B194" s="11"/>
      <c r="C194" s="11"/>
      <c r="D194" s="11"/>
      <c r="E194" s="11"/>
      <c r="F194" s="12"/>
      <c r="G194" s="12"/>
      <c r="H194" s="12"/>
      <c r="I194" s="12"/>
      <c r="J194" s="64"/>
      <c r="K194" s="11"/>
      <c r="L194" s="11"/>
      <c r="M194" s="11"/>
      <c r="N194" s="25">
        <f aca="true" ca="1" t="shared" si="15" ref="N194:N257">IF(D194="","",IF(J194="",DATEDIF(D194,TODAY(),"y")&amp;" years, "&amp;DATEDIF(D194,TODAY(),"ym")&amp;" month",DATEDIF(D194,J194,"y")&amp;" years, "&amp;DATEDIF(D194,J194,"ym")&amp;" months"))</f>
      </c>
      <c r="O194" s="25">
        <f aca="true" ca="1" t="shared" si="16" ref="O194:O257">IF(D194="","",IF(J194="",DATEDIF(D194,TODAY(),"m"),DATEDIF(D194,J194,"m")))</f>
      </c>
      <c r="P194" s="1">
        <f aca="true" t="shared" si="17" ref="P194:P257">IF(B194="","",YEAR(D194))</f>
      </c>
      <c r="Q194" s="1">
        <f aca="true" ca="1" t="shared" si="18" ref="Q194:Q257">IF(C194="","",IF(J194="",YEAR(TODAY()),YEAR(J194)))</f>
      </c>
      <c r="R194" s="1">
        <f aca="true" t="shared" si="19" ref="R194:R257">IF(J194="","",YEAR(J194))</f>
      </c>
      <c r="S194" s="1">
        <f>IF(AND($Q194&gt;='data summary'!D$8,$P194&lt;='data summary'!D$8),'data summary'!D$8,"")</f>
      </c>
      <c r="T194" s="1">
        <f>IF(AND($Q194&gt;='data summary'!E$8,$P194&lt;='data summary'!E$8),'data summary'!E$8,"")</f>
      </c>
      <c r="U194" s="1">
        <f>IF(AND($Q194&gt;='data summary'!F$8,$P194&lt;='data summary'!F$8),'data summary'!F$8,"")</f>
      </c>
      <c r="V194" s="1">
        <f>IF(AND($Q194&gt;='data summary'!G$8,$P194&lt;='data summary'!G$8),'data summary'!G$8,"")</f>
      </c>
      <c r="W194" s="1">
        <f>IF(AND($Q194&gt;='data summary'!H$8,$P194&lt;='data summary'!H$8),'data summary'!H$8,"")</f>
      </c>
      <c r="X194" s="1">
        <f>IF(AND($Q194&gt;='data summary'!I$8,$P194&lt;='data summary'!I$8),'data summary'!I$8,"")</f>
      </c>
      <c r="Y194" s="1">
        <f>IF(AND($Q194&gt;='data summary'!J$8,$P194&lt;='data summary'!J$8),'data summary'!J$8,"")</f>
      </c>
      <c r="Z194" s="1">
        <f>IF(AND($Q194&gt;='data summary'!K$8,$P194&lt;='data summary'!K$8),'data summary'!K$8,"")</f>
      </c>
      <c r="AA194" s="1">
        <f>IF(AND($Q194&gt;='data summary'!L$8,$P194&lt;='data summary'!L$8),'data summary'!L$8,"")</f>
      </c>
      <c r="AB194" s="1">
        <f>IF(AND($Q194&gt;='data summary'!M$8,$P194&lt;='data summary'!M$8),'data summary'!M$8,"")</f>
      </c>
      <c r="AC194" s="1">
        <f>IF(AND($Q194&gt;='data summary'!N$8,$P194&lt;='data summary'!N$8),'data summary'!N$8,"")</f>
      </c>
      <c r="AD194" s="26"/>
      <c r="AE194" s="26"/>
    </row>
    <row r="195" spans="1:31" ht="15">
      <c r="A195" s="26"/>
      <c r="B195" s="11"/>
      <c r="C195" s="11"/>
      <c r="D195" s="11"/>
      <c r="E195" s="11"/>
      <c r="F195" s="12"/>
      <c r="G195" s="12"/>
      <c r="H195" s="12"/>
      <c r="I195" s="12"/>
      <c r="J195" s="64"/>
      <c r="K195" s="11"/>
      <c r="L195" s="11"/>
      <c r="M195" s="11"/>
      <c r="N195" s="25">
        <f ca="1" t="shared" si="15"/>
      </c>
      <c r="O195" s="25">
        <f ca="1" t="shared" si="16"/>
      </c>
      <c r="P195" s="1">
        <f t="shared" si="17"/>
      </c>
      <c r="Q195" s="1">
        <f ca="1" t="shared" si="18"/>
      </c>
      <c r="R195" s="1">
        <f t="shared" si="19"/>
      </c>
      <c r="S195" s="1">
        <f>IF(AND($Q195&gt;='data summary'!D$8,$P195&lt;='data summary'!D$8),'data summary'!D$8,"")</f>
      </c>
      <c r="T195" s="1">
        <f>IF(AND($Q195&gt;='data summary'!E$8,$P195&lt;='data summary'!E$8),'data summary'!E$8,"")</f>
      </c>
      <c r="U195" s="1">
        <f>IF(AND($Q195&gt;='data summary'!F$8,$P195&lt;='data summary'!F$8),'data summary'!F$8,"")</f>
      </c>
      <c r="V195" s="1">
        <f>IF(AND($Q195&gt;='data summary'!G$8,$P195&lt;='data summary'!G$8),'data summary'!G$8,"")</f>
      </c>
      <c r="W195" s="1">
        <f>IF(AND($Q195&gt;='data summary'!H$8,$P195&lt;='data summary'!H$8),'data summary'!H$8,"")</f>
      </c>
      <c r="X195" s="1">
        <f>IF(AND($Q195&gt;='data summary'!I$8,$P195&lt;='data summary'!I$8),'data summary'!I$8,"")</f>
      </c>
      <c r="Y195" s="1">
        <f>IF(AND($Q195&gt;='data summary'!J$8,$P195&lt;='data summary'!J$8),'data summary'!J$8,"")</f>
      </c>
      <c r="Z195" s="1">
        <f>IF(AND($Q195&gt;='data summary'!K$8,$P195&lt;='data summary'!K$8),'data summary'!K$8,"")</f>
      </c>
      <c r="AA195" s="1">
        <f>IF(AND($Q195&gt;='data summary'!L$8,$P195&lt;='data summary'!L$8),'data summary'!L$8,"")</f>
      </c>
      <c r="AB195" s="1">
        <f>IF(AND($Q195&gt;='data summary'!M$8,$P195&lt;='data summary'!M$8),'data summary'!M$8,"")</f>
      </c>
      <c r="AC195" s="1">
        <f>IF(AND($Q195&gt;='data summary'!N$8,$P195&lt;='data summary'!N$8),'data summary'!N$8,"")</f>
      </c>
      <c r="AD195" s="26"/>
      <c r="AE195" s="26"/>
    </row>
    <row r="196" spans="1:31" ht="15">
      <c r="A196" s="26"/>
      <c r="B196" s="11"/>
      <c r="C196" s="11"/>
      <c r="D196" s="11"/>
      <c r="E196" s="11"/>
      <c r="F196" s="12"/>
      <c r="G196" s="12"/>
      <c r="H196" s="12"/>
      <c r="I196" s="12"/>
      <c r="J196" s="64"/>
      <c r="K196" s="11"/>
      <c r="L196" s="11"/>
      <c r="M196" s="11"/>
      <c r="N196" s="25">
        <f ca="1" t="shared" si="15"/>
      </c>
      <c r="O196" s="25">
        <f ca="1" t="shared" si="16"/>
      </c>
      <c r="P196" s="1">
        <f t="shared" si="17"/>
      </c>
      <c r="Q196" s="1">
        <f ca="1" t="shared" si="18"/>
      </c>
      <c r="R196" s="1">
        <f t="shared" si="19"/>
      </c>
      <c r="S196" s="1">
        <f>IF(AND($Q196&gt;='data summary'!D$8,$P196&lt;='data summary'!D$8),'data summary'!D$8,"")</f>
      </c>
      <c r="T196" s="1">
        <f>IF(AND($Q196&gt;='data summary'!E$8,$P196&lt;='data summary'!E$8),'data summary'!E$8,"")</f>
      </c>
      <c r="U196" s="1">
        <f>IF(AND($Q196&gt;='data summary'!F$8,$P196&lt;='data summary'!F$8),'data summary'!F$8,"")</f>
      </c>
      <c r="V196" s="1">
        <f>IF(AND($Q196&gt;='data summary'!G$8,$P196&lt;='data summary'!G$8),'data summary'!G$8,"")</f>
      </c>
      <c r="W196" s="1">
        <f>IF(AND($Q196&gt;='data summary'!H$8,$P196&lt;='data summary'!H$8),'data summary'!H$8,"")</f>
      </c>
      <c r="X196" s="1">
        <f>IF(AND($Q196&gt;='data summary'!I$8,$P196&lt;='data summary'!I$8),'data summary'!I$8,"")</f>
      </c>
      <c r="Y196" s="1">
        <f>IF(AND($Q196&gt;='data summary'!J$8,$P196&lt;='data summary'!J$8),'data summary'!J$8,"")</f>
      </c>
      <c r="Z196" s="1">
        <f>IF(AND($Q196&gt;='data summary'!K$8,$P196&lt;='data summary'!K$8),'data summary'!K$8,"")</f>
      </c>
      <c r="AA196" s="1">
        <f>IF(AND($Q196&gt;='data summary'!L$8,$P196&lt;='data summary'!L$8),'data summary'!L$8,"")</f>
      </c>
      <c r="AB196" s="1">
        <f>IF(AND($Q196&gt;='data summary'!M$8,$P196&lt;='data summary'!M$8),'data summary'!M$8,"")</f>
      </c>
      <c r="AC196" s="1">
        <f>IF(AND($Q196&gt;='data summary'!N$8,$P196&lt;='data summary'!N$8),'data summary'!N$8,"")</f>
      </c>
      <c r="AD196" s="26"/>
      <c r="AE196" s="26"/>
    </row>
    <row r="197" spans="1:31" ht="15">
      <c r="A197" s="26"/>
      <c r="B197" s="11"/>
      <c r="C197" s="11"/>
      <c r="D197" s="11"/>
      <c r="E197" s="11"/>
      <c r="F197" s="12"/>
      <c r="G197" s="12"/>
      <c r="H197" s="12"/>
      <c r="I197" s="12"/>
      <c r="J197" s="64"/>
      <c r="K197" s="11"/>
      <c r="L197" s="11"/>
      <c r="M197" s="11"/>
      <c r="N197" s="25">
        <f ca="1" t="shared" si="15"/>
      </c>
      <c r="O197" s="25">
        <f ca="1" t="shared" si="16"/>
      </c>
      <c r="P197" s="1">
        <f t="shared" si="17"/>
      </c>
      <c r="Q197" s="1">
        <f ca="1" t="shared" si="18"/>
      </c>
      <c r="R197" s="1">
        <f t="shared" si="19"/>
      </c>
      <c r="S197" s="1">
        <f>IF(AND($Q197&gt;='data summary'!D$8,$P197&lt;='data summary'!D$8),'data summary'!D$8,"")</f>
      </c>
      <c r="T197" s="1">
        <f>IF(AND($Q197&gt;='data summary'!E$8,$P197&lt;='data summary'!E$8),'data summary'!E$8,"")</f>
      </c>
      <c r="U197" s="1">
        <f>IF(AND($Q197&gt;='data summary'!F$8,$P197&lt;='data summary'!F$8),'data summary'!F$8,"")</f>
      </c>
      <c r="V197" s="1">
        <f>IF(AND($Q197&gt;='data summary'!G$8,$P197&lt;='data summary'!G$8),'data summary'!G$8,"")</f>
      </c>
      <c r="W197" s="1">
        <f>IF(AND($Q197&gt;='data summary'!H$8,$P197&lt;='data summary'!H$8),'data summary'!H$8,"")</f>
      </c>
      <c r="X197" s="1">
        <f>IF(AND($Q197&gt;='data summary'!I$8,$P197&lt;='data summary'!I$8),'data summary'!I$8,"")</f>
      </c>
      <c r="Y197" s="1">
        <f>IF(AND($Q197&gt;='data summary'!J$8,$P197&lt;='data summary'!J$8),'data summary'!J$8,"")</f>
      </c>
      <c r="Z197" s="1">
        <f>IF(AND($Q197&gt;='data summary'!K$8,$P197&lt;='data summary'!K$8),'data summary'!K$8,"")</f>
      </c>
      <c r="AA197" s="1">
        <f>IF(AND($Q197&gt;='data summary'!L$8,$P197&lt;='data summary'!L$8),'data summary'!L$8,"")</f>
      </c>
      <c r="AB197" s="1">
        <f>IF(AND($Q197&gt;='data summary'!M$8,$P197&lt;='data summary'!M$8),'data summary'!M$8,"")</f>
      </c>
      <c r="AC197" s="1">
        <f>IF(AND($Q197&gt;='data summary'!N$8,$P197&lt;='data summary'!N$8),'data summary'!N$8,"")</f>
      </c>
      <c r="AD197" s="26"/>
      <c r="AE197" s="26"/>
    </row>
    <row r="198" spans="1:31" ht="15">
      <c r="A198" s="26"/>
      <c r="B198" s="11"/>
      <c r="C198" s="11"/>
      <c r="D198" s="11"/>
      <c r="E198" s="11"/>
      <c r="F198" s="12"/>
      <c r="G198" s="12"/>
      <c r="H198" s="12"/>
      <c r="I198" s="12"/>
      <c r="J198" s="64"/>
      <c r="K198" s="11"/>
      <c r="L198" s="11"/>
      <c r="M198" s="11"/>
      <c r="N198" s="25">
        <f ca="1" t="shared" si="15"/>
      </c>
      <c r="O198" s="25">
        <f ca="1" t="shared" si="16"/>
      </c>
      <c r="P198" s="1">
        <f t="shared" si="17"/>
      </c>
      <c r="Q198" s="1">
        <f ca="1" t="shared" si="18"/>
      </c>
      <c r="R198" s="1">
        <f t="shared" si="19"/>
      </c>
      <c r="S198" s="1">
        <f>IF(AND($Q198&gt;='data summary'!D$8,$P198&lt;='data summary'!D$8),'data summary'!D$8,"")</f>
      </c>
      <c r="T198" s="1">
        <f>IF(AND($Q198&gt;='data summary'!E$8,$P198&lt;='data summary'!E$8),'data summary'!E$8,"")</f>
      </c>
      <c r="U198" s="1">
        <f>IF(AND($Q198&gt;='data summary'!F$8,$P198&lt;='data summary'!F$8),'data summary'!F$8,"")</f>
      </c>
      <c r="V198" s="1">
        <f>IF(AND($Q198&gt;='data summary'!G$8,$P198&lt;='data summary'!G$8),'data summary'!G$8,"")</f>
      </c>
      <c r="W198" s="1">
        <f>IF(AND($Q198&gt;='data summary'!H$8,$P198&lt;='data summary'!H$8),'data summary'!H$8,"")</f>
      </c>
      <c r="X198" s="1">
        <f>IF(AND($Q198&gt;='data summary'!I$8,$P198&lt;='data summary'!I$8),'data summary'!I$8,"")</f>
      </c>
      <c r="Y198" s="1">
        <f>IF(AND($Q198&gt;='data summary'!J$8,$P198&lt;='data summary'!J$8),'data summary'!J$8,"")</f>
      </c>
      <c r="Z198" s="1">
        <f>IF(AND($Q198&gt;='data summary'!K$8,$P198&lt;='data summary'!K$8),'data summary'!K$8,"")</f>
      </c>
      <c r="AA198" s="1">
        <f>IF(AND($Q198&gt;='data summary'!L$8,$P198&lt;='data summary'!L$8),'data summary'!L$8,"")</f>
      </c>
      <c r="AB198" s="1">
        <f>IF(AND($Q198&gt;='data summary'!M$8,$P198&lt;='data summary'!M$8),'data summary'!M$8,"")</f>
      </c>
      <c r="AC198" s="1">
        <f>IF(AND($Q198&gt;='data summary'!N$8,$P198&lt;='data summary'!N$8),'data summary'!N$8,"")</f>
      </c>
      <c r="AD198" s="26"/>
      <c r="AE198" s="26"/>
    </row>
    <row r="199" spans="1:31" ht="15">
      <c r="A199" s="26"/>
      <c r="B199" s="11"/>
      <c r="C199" s="11"/>
      <c r="D199" s="11"/>
      <c r="E199" s="11"/>
      <c r="F199" s="12"/>
      <c r="G199" s="12"/>
      <c r="H199" s="12"/>
      <c r="I199" s="12"/>
      <c r="J199" s="64"/>
      <c r="K199" s="11"/>
      <c r="L199" s="11"/>
      <c r="M199" s="11"/>
      <c r="N199" s="25">
        <f ca="1" t="shared" si="15"/>
      </c>
      <c r="O199" s="25">
        <f ca="1" t="shared" si="16"/>
      </c>
      <c r="P199" s="1">
        <f t="shared" si="17"/>
      </c>
      <c r="Q199" s="1">
        <f ca="1" t="shared" si="18"/>
      </c>
      <c r="R199" s="1">
        <f t="shared" si="19"/>
      </c>
      <c r="S199" s="1">
        <f>IF(AND($Q199&gt;='data summary'!D$8,$P199&lt;='data summary'!D$8),'data summary'!D$8,"")</f>
      </c>
      <c r="T199" s="1">
        <f>IF(AND($Q199&gt;='data summary'!E$8,$P199&lt;='data summary'!E$8),'data summary'!E$8,"")</f>
      </c>
      <c r="U199" s="1">
        <f>IF(AND($Q199&gt;='data summary'!F$8,$P199&lt;='data summary'!F$8),'data summary'!F$8,"")</f>
      </c>
      <c r="V199" s="1">
        <f>IF(AND($Q199&gt;='data summary'!G$8,$P199&lt;='data summary'!G$8),'data summary'!G$8,"")</f>
      </c>
      <c r="W199" s="1">
        <f>IF(AND($Q199&gt;='data summary'!H$8,$P199&lt;='data summary'!H$8),'data summary'!H$8,"")</f>
      </c>
      <c r="X199" s="1">
        <f>IF(AND($Q199&gt;='data summary'!I$8,$P199&lt;='data summary'!I$8),'data summary'!I$8,"")</f>
      </c>
      <c r="Y199" s="1">
        <f>IF(AND($Q199&gt;='data summary'!J$8,$P199&lt;='data summary'!J$8),'data summary'!J$8,"")</f>
      </c>
      <c r="Z199" s="1">
        <f>IF(AND($Q199&gt;='data summary'!K$8,$P199&lt;='data summary'!K$8),'data summary'!K$8,"")</f>
      </c>
      <c r="AA199" s="1">
        <f>IF(AND($Q199&gt;='data summary'!L$8,$P199&lt;='data summary'!L$8),'data summary'!L$8,"")</f>
      </c>
      <c r="AB199" s="1">
        <f>IF(AND($Q199&gt;='data summary'!M$8,$P199&lt;='data summary'!M$8),'data summary'!M$8,"")</f>
      </c>
      <c r="AC199" s="1">
        <f>IF(AND($Q199&gt;='data summary'!N$8,$P199&lt;='data summary'!N$8),'data summary'!N$8,"")</f>
      </c>
      <c r="AD199" s="26"/>
      <c r="AE199" s="26"/>
    </row>
    <row r="200" spans="1:31" ht="15">
      <c r="A200" s="26"/>
      <c r="B200" s="11"/>
      <c r="C200" s="11"/>
      <c r="D200" s="11"/>
      <c r="E200" s="11"/>
      <c r="F200" s="12"/>
      <c r="G200" s="12"/>
      <c r="H200" s="12"/>
      <c r="I200" s="12"/>
      <c r="J200" s="64"/>
      <c r="K200" s="11"/>
      <c r="L200" s="11"/>
      <c r="M200" s="11"/>
      <c r="N200" s="25">
        <f ca="1" t="shared" si="15"/>
      </c>
      <c r="O200" s="25">
        <f ca="1" t="shared" si="16"/>
      </c>
      <c r="P200" s="1">
        <f t="shared" si="17"/>
      </c>
      <c r="Q200" s="1">
        <f ca="1" t="shared" si="18"/>
      </c>
      <c r="R200" s="1">
        <f t="shared" si="19"/>
      </c>
      <c r="S200" s="1">
        <f>IF(AND($Q200&gt;='data summary'!D$8,$P200&lt;='data summary'!D$8),'data summary'!D$8,"")</f>
      </c>
      <c r="T200" s="1">
        <f>IF(AND($Q200&gt;='data summary'!E$8,$P200&lt;='data summary'!E$8),'data summary'!E$8,"")</f>
      </c>
      <c r="U200" s="1">
        <f>IF(AND($Q200&gt;='data summary'!F$8,$P200&lt;='data summary'!F$8),'data summary'!F$8,"")</f>
      </c>
      <c r="V200" s="1">
        <f>IF(AND($Q200&gt;='data summary'!G$8,$P200&lt;='data summary'!G$8),'data summary'!G$8,"")</f>
      </c>
      <c r="W200" s="1">
        <f>IF(AND($Q200&gt;='data summary'!H$8,$P200&lt;='data summary'!H$8),'data summary'!H$8,"")</f>
      </c>
      <c r="X200" s="1">
        <f>IF(AND($Q200&gt;='data summary'!I$8,$P200&lt;='data summary'!I$8),'data summary'!I$8,"")</f>
      </c>
      <c r="Y200" s="1">
        <f>IF(AND($Q200&gt;='data summary'!J$8,$P200&lt;='data summary'!J$8),'data summary'!J$8,"")</f>
      </c>
      <c r="Z200" s="1">
        <f>IF(AND($Q200&gt;='data summary'!K$8,$P200&lt;='data summary'!K$8),'data summary'!K$8,"")</f>
      </c>
      <c r="AA200" s="1">
        <f>IF(AND($Q200&gt;='data summary'!L$8,$P200&lt;='data summary'!L$8),'data summary'!L$8,"")</f>
      </c>
      <c r="AB200" s="1">
        <f>IF(AND($Q200&gt;='data summary'!M$8,$P200&lt;='data summary'!M$8),'data summary'!M$8,"")</f>
      </c>
      <c r="AC200" s="1">
        <f>IF(AND($Q200&gt;='data summary'!N$8,$P200&lt;='data summary'!N$8),'data summary'!N$8,"")</f>
      </c>
      <c r="AD200" s="26"/>
      <c r="AE200" s="26"/>
    </row>
    <row r="201" spans="1:31" ht="15">
      <c r="A201" s="26"/>
      <c r="B201" s="11"/>
      <c r="C201" s="11"/>
      <c r="D201" s="11"/>
      <c r="E201" s="11"/>
      <c r="F201" s="12"/>
      <c r="G201" s="12"/>
      <c r="H201" s="12"/>
      <c r="I201" s="12"/>
      <c r="J201" s="64"/>
      <c r="K201" s="11"/>
      <c r="L201" s="11"/>
      <c r="M201" s="11"/>
      <c r="N201" s="25">
        <f ca="1" t="shared" si="15"/>
      </c>
      <c r="O201" s="25">
        <f ca="1" t="shared" si="16"/>
      </c>
      <c r="P201" s="1">
        <f t="shared" si="17"/>
      </c>
      <c r="Q201" s="1">
        <f ca="1" t="shared" si="18"/>
      </c>
      <c r="R201" s="1">
        <f t="shared" si="19"/>
      </c>
      <c r="S201" s="1">
        <f>IF(AND($Q201&gt;='data summary'!D$8,$P201&lt;='data summary'!D$8),'data summary'!D$8,"")</f>
      </c>
      <c r="T201" s="1">
        <f>IF(AND($Q201&gt;='data summary'!E$8,$P201&lt;='data summary'!E$8),'data summary'!E$8,"")</f>
      </c>
      <c r="U201" s="1">
        <f>IF(AND($Q201&gt;='data summary'!F$8,$P201&lt;='data summary'!F$8),'data summary'!F$8,"")</f>
      </c>
      <c r="V201" s="1">
        <f>IF(AND($Q201&gt;='data summary'!G$8,$P201&lt;='data summary'!G$8),'data summary'!G$8,"")</f>
      </c>
      <c r="W201" s="1">
        <f>IF(AND($Q201&gt;='data summary'!H$8,$P201&lt;='data summary'!H$8),'data summary'!H$8,"")</f>
      </c>
      <c r="X201" s="1">
        <f>IF(AND($Q201&gt;='data summary'!I$8,$P201&lt;='data summary'!I$8),'data summary'!I$8,"")</f>
      </c>
      <c r="Y201" s="1">
        <f>IF(AND($Q201&gt;='data summary'!J$8,$P201&lt;='data summary'!J$8),'data summary'!J$8,"")</f>
      </c>
      <c r="Z201" s="1">
        <f>IF(AND($Q201&gt;='data summary'!K$8,$P201&lt;='data summary'!K$8),'data summary'!K$8,"")</f>
      </c>
      <c r="AA201" s="1">
        <f>IF(AND($Q201&gt;='data summary'!L$8,$P201&lt;='data summary'!L$8),'data summary'!L$8,"")</f>
      </c>
      <c r="AB201" s="1">
        <f>IF(AND($Q201&gt;='data summary'!M$8,$P201&lt;='data summary'!M$8),'data summary'!M$8,"")</f>
      </c>
      <c r="AC201" s="1">
        <f>IF(AND($Q201&gt;='data summary'!N$8,$P201&lt;='data summary'!N$8),'data summary'!N$8,"")</f>
      </c>
      <c r="AD201" s="26"/>
      <c r="AE201" s="26"/>
    </row>
    <row r="202" spans="1:31" ht="15">
      <c r="A202" s="26"/>
      <c r="B202" s="11"/>
      <c r="C202" s="11"/>
      <c r="D202" s="11"/>
      <c r="E202" s="11"/>
      <c r="F202" s="12"/>
      <c r="G202" s="12"/>
      <c r="H202" s="12"/>
      <c r="I202" s="12"/>
      <c r="J202" s="64"/>
      <c r="K202" s="11"/>
      <c r="L202" s="11"/>
      <c r="M202" s="11"/>
      <c r="N202" s="25">
        <f ca="1" t="shared" si="15"/>
      </c>
      <c r="O202" s="25">
        <f ca="1" t="shared" si="16"/>
      </c>
      <c r="P202" s="1">
        <f t="shared" si="17"/>
      </c>
      <c r="Q202" s="1">
        <f ca="1" t="shared" si="18"/>
      </c>
      <c r="R202" s="1">
        <f t="shared" si="19"/>
      </c>
      <c r="S202" s="1">
        <f>IF(AND($Q202&gt;='data summary'!D$8,$P202&lt;='data summary'!D$8),'data summary'!D$8,"")</f>
      </c>
      <c r="T202" s="1">
        <f>IF(AND($Q202&gt;='data summary'!E$8,$P202&lt;='data summary'!E$8),'data summary'!E$8,"")</f>
      </c>
      <c r="U202" s="1">
        <f>IF(AND($Q202&gt;='data summary'!F$8,$P202&lt;='data summary'!F$8),'data summary'!F$8,"")</f>
      </c>
      <c r="V202" s="1">
        <f>IF(AND($Q202&gt;='data summary'!G$8,$P202&lt;='data summary'!G$8),'data summary'!G$8,"")</f>
      </c>
      <c r="W202" s="1">
        <f>IF(AND($Q202&gt;='data summary'!H$8,$P202&lt;='data summary'!H$8),'data summary'!H$8,"")</f>
      </c>
      <c r="X202" s="1">
        <f>IF(AND($Q202&gt;='data summary'!I$8,$P202&lt;='data summary'!I$8),'data summary'!I$8,"")</f>
      </c>
      <c r="Y202" s="1">
        <f>IF(AND($Q202&gt;='data summary'!J$8,$P202&lt;='data summary'!J$8),'data summary'!J$8,"")</f>
      </c>
      <c r="Z202" s="1">
        <f>IF(AND($Q202&gt;='data summary'!K$8,$P202&lt;='data summary'!K$8),'data summary'!K$8,"")</f>
      </c>
      <c r="AA202" s="1">
        <f>IF(AND($Q202&gt;='data summary'!L$8,$P202&lt;='data summary'!L$8),'data summary'!L$8,"")</f>
      </c>
      <c r="AB202" s="1">
        <f>IF(AND($Q202&gt;='data summary'!M$8,$P202&lt;='data summary'!M$8),'data summary'!M$8,"")</f>
      </c>
      <c r="AC202" s="1">
        <f>IF(AND($Q202&gt;='data summary'!N$8,$P202&lt;='data summary'!N$8),'data summary'!N$8,"")</f>
      </c>
      <c r="AD202" s="26"/>
      <c r="AE202" s="26"/>
    </row>
    <row r="203" spans="1:31" ht="15">
      <c r="A203" s="26"/>
      <c r="B203" s="11"/>
      <c r="C203" s="11"/>
      <c r="D203" s="11"/>
      <c r="E203" s="11"/>
      <c r="F203" s="12"/>
      <c r="G203" s="12"/>
      <c r="H203" s="12"/>
      <c r="I203" s="12"/>
      <c r="J203" s="64"/>
      <c r="K203" s="11"/>
      <c r="L203" s="11"/>
      <c r="M203" s="11"/>
      <c r="N203" s="25">
        <f ca="1" t="shared" si="15"/>
      </c>
      <c r="O203" s="25">
        <f ca="1" t="shared" si="16"/>
      </c>
      <c r="P203" s="1">
        <f t="shared" si="17"/>
      </c>
      <c r="Q203" s="1">
        <f ca="1" t="shared" si="18"/>
      </c>
      <c r="R203" s="1">
        <f t="shared" si="19"/>
      </c>
      <c r="S203" s="1">
        <f>IF(AND($Q203&gt;='data summary'!D$8,$P203&lt;='data summary'!D$8),'data summary'!D$8,"")</f>
      </c>
      <c r="T203" s="1">
        <f>IF(AND($Q203&gt;='data summary'!E$8,$P203&lt;='data summary'!E$8),'data summary'!E$8,"")</f>
      </c>
      <c r="U203" s="1">
        <f>IF(AND($Q203&gt;='data summary'!F$8,$P203&lt;='data summary'!F$8),'data summary'!F$8,"")</f>
      </c>
      <c r="V203" s="1">
        <f>IF(AND($Q203&gt;='data summary'!G$8,$P203&lt;='data summary'!G$8),'data summary'!G$8,"")</f>
      </c>
      <c r="W203" s="1">
        <f>IF(AND($Q203&gt;='data summary'!H$8,$P203&lt;='data summary'!H$8),'data summary'!H$8,"")</f>
      </c>
      <c r="X203" s="1">
        <f>IF(AND($Q203&gt;='data summary'!I$8,$P203&lt;='data summary'!I$8),'data summary'!I$8,"")</f>
      </c>
      <c r="Y203" s="1">
        <f>IF(AND($Q203&gt;='data summary'!J$8,$P203&lt;='data summary'!J$8),'data summary'!J$8,"")</f>
      </c>
      <c r="Z203" s="1">
        <f>IF(AND($Q203&gt;='data summary'!K$8,$P203&lt;='data summary'!K$8),'data summary'!K$8,"")</f>
      </c>
      <c r="AA203" s="1">
        <f>IF(AND($Q203&gt;='data summary'!L$8,$P203&lt;='data summary'!L$8),'data summary'!L$8,"")</f>
      </c>
      <c r="AB203" s="1">
        <f>IF(AND($Q203&gt;='data summary'!M$8,$P203&lt;='data summary'!M$8),'data summary'!M$8,"")</f>
      </c>
      <c r="AC203" s="1">
        <f>IF(AND($Q203&gt;='data summary'!N$8,$P203&lt;='data summary'!N$8),'data summary'!N$8,"")</f>
      </c>
      <c r="AD203" s="26"/>
      <c r="AE203" s="26"/>
    </row>
    <row r="204" spans="1:31" ht="15">
      <c r="A204" s="26"/>
      <c r="B204" s="11"/>
      <c r="C204" s="11"/>
      <c r="D204" s="11"/>
      <c r="E204" s="11"/>
      <c r="F204" s="12"/>
      <c r="G204" s="12"/>
      <c r="H204" s="12"/>
      <c r="I204" s="12"/>
      <c r="J204" s="64"/>
      <c r="K204" s="11"/>
      <c r="L204" s="11"/>
      <c r="M204" s="11"/>
      <c r="N204" s="25">
        <f ca="1" t="shared" si="15"/>
      </c>
      <c r="O204" s="25">
        <f ca="1" t="shared" si="16"/>
      </c>
      <c r="P204" s="1">
        <f t="shared" si="17"/>
      </c>
      <c r="Q204" s="1">
        <f ca="1" t="shared" si="18"/>
      </c>
      <c r="R204" s="1">
        <f t="shared" si="19"/>
      </c>
      <c r="S204" s="1">
        <f>IF(AND($Q204&gt;='data summary'!D$8,$P204&lt;='data summary'!D$8),'data summary'!D$8,"")</f>
      </c>
      <c r="T204" s="1">
        <f>IF(AND($Q204&gt;='data summary'!E$8,$P204&lt;='data summary'!E$8),'data summary'!E$8,"")</f>
      </c>
      <c r="U204" s="1">
        <f>IF(AND($Q204&gt;='data summary'!F$8,$P204&lt;='data summary'!F$8),'data summary'!F$8,"")</f>
      </c>
      <c r="V204" s="1">
        <f>IF(AND($Q204&gt;='data summary'!G$8,$P204&lt;='data summary'!G$8),'data summary'!G$8,"")</f>
      </c>
      <c r="W204" s="1">
        <f>IF(AND($Q204&gt;='data summary'!H$8,$P204&lt;='data summary'!H$8),'data summary'!H$8,"")</f>
      </c>
      <c r="X204" s="1">
        <f>IF(AND($Q204&gt;='data summary'!I$8,$P204&lt;='data summary'!I$8),'data summary'!I$8,"")</f>
      </c>
      <c r="Y204" s="1">
        <f>IF(AND($Q204&gt;='data summary'!J$8,$P204&lt;='data summary'!J$8),'data summary'!J$8,"")</f>
      </c>
      <c r="Z204" s="1">
        <f>IF(AND($Q204&gt;='data summary'!K$8,$P204&lt;='data summary'!K$8),'data summary'!K$8,"")</f>
      </c>
      <c r="AA204" s="1">
        <f>IF(AND($Q204&gt;='data summary'!L$8,$P204&lt;='data summary'!L$8),'data summary'!L$8,"")</f>
      </c>
      <c r="AB204" s="1">
        <f>IF(AND($Q204&gt;='data summary'!M$8,$P204&lt;='data summary'!M$8),'data summary'!M$8,"")</f>
      </c>
      <c r="AC204" s="1">
        <f>IF(AND($Q204&gt;='data summary'!N$8,$P204&lt;='data summary'!N$8),'data summary'!N$8,"")</f>
      </c>
      <c r="AD204" s="26"/>
      <c r="AE204" s="26"/>
    </row>
    <row r="205" spans="1:31" ht="15">
      <c r="A205" s="26"/>
      <c r="B205" s="11"/>
      <c r="C205" s="11"/>
      <c r="D205" s="11"/>
      <c r="E205" s="11"/>
      <c r="F205" s="12"/>
      <c r="G205" s="12"/>
      <c r="H205" s="12"/>
      <c r="I205" s="12"/>
      <c r="J205" s="64"/>
      <c r="K205" s="11"/>
      <c r="L205" s="11"/>
      <c r="M205" s="11"/>
      <c r="N205" s="25">
        <f ca="1" t="shared" si="15"/>
      </c>
      <c r="O205" s="25">
        <f ca="1" t="shared" si="16"/>
      </c>
      <c r="P205" s="1">
        <f t="shared" si="17"/>
      </c>
      <c r="Q205" s="1">
        <f ca="1" t="shared" si="18"/>
      </c>
      <c r="R205" s="1">
        <f t="shared" si="19"/>
      </c>
      <c r="S205" s="1">
        <f>IF(AND($Q205&gt;='data summary'!D$8,$P205&lt;='data summary'!D$8),'data summary'!D$8,"")</f>
      </c>
      <c r="T205" s="1">
        <f>IF(AND($Q205&gt;='data summary'!E$8,$P205&lt;='data summary'!E$8),'data summary'!E$8,"")</f>
      </c>
      <c r="U205" s="1">
        <f>IF(AND($Q205&gt;='data summary'!F$8,$P205&lt;='data summary'!F$8),'data summary'!F$8,"")</f>
      </c>
      <c r="V205" s="1">
        <f>IF(AND($Q205&gt;='data summary'!G$8,$P205&lt;='data summary'!G$8),'data summary'!G$8,"")</f>
      </c>
      <c r="W205" s="1">
        <f>IF(AND($Q205&gt;='data summary'!H$8,$P205&lt;='data summary'!H$8),'data summary'!H$8,"")</f>
      </c>
      <c r="X205" s="1">
        <f>IF(AND($Q205&gt;='data summary'!I$8,$P205&lt;='data summary'!I$8),'data summary'!I$8,"")</f>
      </c>
      <c r="Y205" s="1">
        <f>IF(AND($Q205&gt;='data summary'!J$8,$P205&lt;='data summary'!J$8),'data summary'!J$8,"")</f>
      </c>
      <c r="Z205" s="1">
        <f>IF(AND($Q205&gt;='data summary'!K$8,$P205&lt;='data summary'!K$8),'data summary'!K$8,"")</f>
      </c>
      <c r="AA205" s="1">
        <f>IF(AND($Q205&gt;='data summary'!L$8,$P205&lt;='data summary'!L$8),'data summary'!L$8,"")</f>
      </c>
      <c r="AB205" s="1">
        <f>IF(AND($Q205&gt;='data summary'!M$8,$P205&lt;='data summary'!M$8),'data summary'!M$8,"")</f>
      </c>
      <c r="AC205" s="1">
        <f>IF(AND($Q205&gt;='data summary'!N$8,$P205&lt;='data summary'!N$8),'data summary'!N$8,"")</f>
      </c>
      <c r="AD205" s="26"/>
      <c r="AE205" s="26"/>
    </row>
    <row r="206" spans="1:31" ht="15">
      <c r="A206" s="26"/>
      <c r="B206" s="11"/>
      <c r="C206" s="11"/>
      <c r="D206" s="11"/>
      <c r="E206" s="11"/>
      <c r="F206" s="12"/>
      <c r="G206" s="12"/>
      <c r="H206" s="12"/>
      <c r="I206" s="12"/>
      <c r="J206" s="64"/>
      <c r="K206" s="11"/>
      <c r="L206" s="11"/>
      <c r="M206" s="11"/>
      <c r="N206" s="25">
        <f ca="1" t="shared" si="15"/>
      </c>
      <c r="O206" s="25">
        <f ca="1" t="shared" si="16"/>
      </c>
      <c r="P206" s="1">
        <f t="shared" si="17"/>
      </c>
      <c r="Q206" s="1">
        <f ca="1" t="shared" si="18"/>
      </c>
      <c r="R206" s="1">
        <f t="shared" si="19"/>
      </c>
      <c r="S206" s="1">
        <f>IF(AND($Q206&gt;='data summary'!D$8,$P206&lt;='data summary'!D$8),'data summary'!D$8,"")</f>
      </c>
      <c r="T206" s="1">
        <f>IF(AND($Q206&gt;='data summary'!E$8,$P206&lt;='data summary'!E$8),'data summary'!E$8,"")</f>
      </c>
      <c r="U206" s="1">
        <f>IF(AND($Q206&gt;='data summary'!F$8,$P206&lt;='data summary'!F$8),'data summary'!F$8,"")</f>
      </c>
      <c r="V206" s="1">
        <f>IF(AND($Q206&gt;='data summary'!G$8,$P206&lt;='data summary'!G$8),'data summary'!G$8,"")</f>
      </c>
      <c r="W206" s="1">
        <f>IF(AND($Q206&gt;='data summary'!H$8,$P206&lt;='data summary'!H$8),'data summary'!H$8,"")</f>
      </c>
      <c r="X206" s="1">
        <f>IF(AND($Q206&gt;='data summary'!I$8,$P206&lt;='data summary'!I$8),'data summary'!I$8,"")</f>
      </c>
      <c r="Y206" s="1">
        <f>IF(AND($Q206&gt;='data summary'!J$8,$P206&lt;='data summary'!J$8),'data summary'!J$8,"")</f>
      </c>
      <c r="Z206" s="1">
        <f>IF(AND($Q206&gt;='data summary'!K$8,$P206&lt;='data summary'!K$8),'data summary'!K$8,"")</f>
      </c>
      <c r="AA206" s="1">
        <f>IF(AND($Q206&gt;='data summary'!L$8,$P206&lt;='data summary'!L$8),'data summary'!L$8,"")</f>
      </c>
      <c r="AB206" s="1">
        <f>IF(AND($Q206&gt;='data summary'!M$8,$P206&lt;='data summary'!M$8),'data summary'!M$8,"")</f>
      </c>
      <c r="AC206" s="1">
        <f>IF(AND($Q206&gt;='data summary'!N$8,$P206&lt;='data summary'!N$8),'data summary'!N$8,"")</f>
      </c>
      <c r="AD206" s="26"/>
      <c r="AE206" s="26"/>
    </row>
    <row r="207" spans="1:31" ht="15">
      <c r="A207" s="26"/>
      <c r="B207" s="11"/>
      <c r="C207" s="11"/>
      <c r="D207" s="11"/>
      <c r="E207" s="11"/>
      <c r="F207" s="12"/>
      <c r="G207" s="12"/>
      <c r="H207" s="12"/>
      <c r="I207" s="12"/>
      <c r="J207" s="64"/>
      <c r="K207" s="11"/>
      <c r="L207" s="11"/>
      <c r="M207" s="11"/>
      <c r="N207" s="25">
        <f ca="1" t="shared" si="15"/>
      </c>
      <c r="O207" s="25">
        <f ca="1" t="shared" si="16"/>
      </c>
      <c r="P207" s="1">
        <f t="shared" si="17"/>
      </c>
      <c r="Q207" s="1">
        <f ca="1" t="shared" si="18"/>
      </c>
      <c r="R207" s="1">
        <f t="shared" si="19"/>
      </c>
      <c r="S207" s="1">
        <f>IF(AND($Q207&gt;='data summary'!D$8,$P207&lt;='data summary'!D$8),'data summary'!D$8,"")</f>
      </c>
      <c r="T207" s="1">
        <f>IF(AND($Q207&gt;='data summary'!E$8,$P207&lt;='data summary'!E$8),'data summary'!E$8,"")</f>
      </c>
      <c r="U207" s="1">
        <f>IF(AND($Q207&gt;='data summary'!F$8,$P207&lt;='data summary'!F$8),'data summary'!F$8,"")</f>
      </c>
      <c r="V207" s="1">
        <f>IF(AND($Q207&gt;='data summary'!G$8,$P207&lt;='data summary'!G$8),'data summary'!G$8,"")</f>
      </c>
      <c r="W207" s="1">
        <f>IF(AND($Q207&gt;='data summary'!H$8,$P207&lt;='data summary'!H$8),'data summary'!H$8,"")</f>
      </c>
      <c r="X207" s="1">
        <f>IF(AND($Q207&gt;='data summary'!I$8,$P207&lt;='data summary'!I$8),'data summary'!I$8,"")</f>
      </c>
      <c r="Y207" s="1">
        <f>IF(AND($Q207&gt;='data summary'!J$8,$P207&lt;='data summary'!J$8),'data summary'!J$8,"")</f>
      </c>
      <c r="Z207" s="1">
        <f>IF(AND($Q207&gt;='data summary'!K$8,$P207&lt;='data summary'!K$8),'data summary'!K$8,"")</f>
      </c>
      <c r="AA207" s="1">
        <f>IF(AND($Q207&gt;='data summary'!L$8,$P207&lt;='data summary'!L$8),'data summary'!L$8,"")</f>
      </c>
      <c r="AB207" s="1">
        <f>IF(AND($Q207&gt;='data summary'!M$8,$P207&lt;='data summary'!M$8),'data summary'!M$8,"")</f>
      </c>
      <c r="AC207" s="1">
        <f>IF(AND($Q207&gt;='data summary'!N$8,$P207&lt;='data summary'!N$8),'data summary'!N$8,"")</f>
      </c>
      <c r="AD207" s="26"/>
      <c r="AE207" s="26"/>
    </row>
    <row r="208" spans="1:31" ht="15">
      <c r="A208" s="26"/>
      <c r="B208" s="11"/>
      <c r="C208" s="11"/>
      <c r="D208" s="11"/>
      <c r="E208" s="11"/>
      <c r="F208" s="12"/>
      <c r="G208" s="12"/>
      <c r="H208" s="12"/>
      <c r="I208" s="12"/>
      <c r="J208" s="64"/>
      <c r="K208" s="11"/>
      <c r="L208" s="11"/>
      <c r="M208" s="11"/>
      <c r="N208" s="25">
        <f ca="1" t="shared" si="15"/>
      </c>
      <c r="O208" s="25">
        <f ca="1" t="shared" si="16"/>
      </c>
      <c r="P208" s="1">
        <f t="shared" si="17"/>
      </c>
      <c r="Q208" s="1">
        <f ca="1" t="shared" si="18"/>
      </c>
      <c r="R208" s="1">
        <f t="shared" si="19"/>
      </c>
      <c r="S208" s="1">
        <f>IF(AND($Q208&gt;='data summary'!D$8,$P208&lt;='data summary'!D$8),'data summary'!D$8,"")</f>
      </c>
      <c r="T208" s="1">
        <f>IF(AND($Q208&gt;='data summary'!E$8,$P208&lt;='data summary'!E$8),'data summary'!E$8,"")</f>
      </c>
      <c r="U208" s="1">
        <f>IF(AND($Q208&gt;='data summary'!F$8,$P208&lt;='data summary'!F$8),'data summary'!F$8,"")</f>
      </c>
      <c r="V208" s="1">
        <f>IF(AND($Q208&gt;='data summary'!G$8,$P208&lt;='data summary'!G$8),'data summary'!G$8,"")</f>
      </c>
      <c r="W208" s="1">
        <f>IF(AND($Q208&gt;='data summary'!H$8,$P208&lt;='data summary'!H$8),'data summary'!H$8,"")</f>
      </c>
      <c r="X208" s="1">
        <f>IF(AND($Q208&gt;='data summary'!I$8,$P208&lt;='data summary'!I$8),'data summary'!I$8,"")</f>
      </c>
      <c r="Y208" s="1">
        <f>IF(AND($Q208&gt;='data summary'!J$8,$P208&lt;='data summary'!J$8),'data summary'!J$8,"")</f>
      </c>
      <c r="Z208" s="1">
        <f>IF(AND($Q208&gt;='data summary'!K$8,$P208&lt;='data summary'!K$8),'data summary'!K$8,"")</f>
      </c>
      <c r="AA208" s="1">
        <f>IF(AND($Q208&gt;='data summary'!L$8,$P208&lt;='data summary'!L$8),'data summary'!L$8,"")</f>
      </c>
      <c r="AB208" s="1">
        <f>IF(AND($Q208&gt;='data summary'!M$8,$P208&lt;='data summary'!M$8),'data summary'!M$8,"")</f>
      </c>
      <c r="AC208" s="1">
        <f>IF(AND($Q208&gt;='data summary'!N$8,$P208&lt;='data summary'!N$8),'data summary'!N$8,"")</f>
      </c>
      <c r="AD208" s="26"/>
      <c r="AE208" s="26"/>
    </row>
    <row r="209" spans="1:31" ht="15">
      <c r="A209" s="26"/>
      <c r="B209" s="11"/>
      <c r="C209" s="11"/>
      <c r="D209" s="11"/>
      <c r="E209" s="11"/>
      <c r="F209" s="12"/>
      <c r="G209" s="12"/>
      <c r="H209" s="12"/>
      <c r="I209" s="12"/>
      <c r="J209" s="64"/>
      <c r="K209" s="11"/>
      <c r="L209" s="11"/>
      <c r="M209" s="11"/>
      <c r="N209" s="25">
        <f ca="1" t="shared" si="15"/>
      </c>
      <c r="O209" s="25">
        <f ca="1" t="shared" si="16"/>
      </c>
      <c r="P209" s="1">
        <f t="shared" si="17"/>
      </c>
      <c r="Q209" s="1">
        <f ca="1" t="shared" si="18"/>
      </c>
      <c r="R209" s="1">
        <f t="shared" si="19"/>
      </c>
      <c r="S209" s="1">
        <f>IF(AND($Q209&gt;='data summary'!D$8,$P209&lt;='data summary'!D$8),'data summary'!D$8,"")</f>
      </c>
      <c r="T209" s="1">
        <f>IF(AND($Q209&gt;='data summary'!E$8,$P209&lt;='data summary'!E$8),'data summary'!E$8,"")</f>
      </c>
      <c r="U209" s="1">
        <f>IF(AND($Q209&gt;='data summary'!F$8,$P209&lt;='data summary'!F$8),'data summary'!F$8,"")</f>
      </c>
      <c r="V209" s="1">
        <f>IF(AND($Q209&gt;='data summary'!G$8,$P209&lt;='data summary'!G$8),'data summary'!G$8,"")</f>
      </c>
      <c r="W209" s="1">
        <f>IF(AND($Q209&gt;='data summary'!H$8,$P209&lt;='data summary'!H$8),'data summary'!H$8,"")</f>
      </c>
      <c r="X209" s="1">
        <f>IF(AND($Q209&gt;='data summary'!I$8,$P209&lt;='data summary'!I$8),'data summary'!I$8,"")</f>
      </c>
      <c r="Y209" s="1">
        <f>IF(AND($Q209&gt;='data summary'!J$8,$P209&lt;='data summary'!J$8),'data summary'!J$8,"")</f>
      </c>
      <c r="Z209" s="1">
        <f>IF(AND($Q209&gt;='data summary'!K$8,$P209&lt;='data summary'!K$8),'data summary'!K$8,"")</f>
      </c>
      <c r="AA209" s="1">
        <f>IF(AND($Q209&gt;='data summary'!L$8,$P209&lt;='data summary'!L$8),'data summary'!L$8,"")</f>
      </c>
      <c r="AB209" s="1">
        <f>IF(AND($Q209&gt;='data summary'!M$8,$P209&lt;='data summary'!M$8),'data summary'!M$8,"")</f>
      </c>
      <c r="AC209" s="1">
        <f>IF(AND($Q209&gt;='data summary'!N$8,$P209&lt;='data summary'!N$8),'data summary'!N$8,"")</f>
      </c>
      <c r="AD209" s="26"/>
      <c r="AE209" s="26"/>
    </row>
    <row r="210" spans="1:31" ht="15">
      <c r="A210" s="26"/>
      <c r="B210" s="11"/>
      <c r="C210" s="11"/>
      <c r="D210" s="11"/>
      <c r="E210" s="11"/>
      <c r="F210" s="12"/>
      <c r="G210" s="12"/>
      <c r="H210" s="12"/>
      <c r="I210" s="12"/>
      <c r="J210" s="64"/>
      <c r="K210" s="11"/>
      <c r="L210" s="11"/>
      <c r="M210" s="11"/>
      <c r="N210" s="25">
        <f ca="1" t="shared" si="15"/>
      </c>
      <c r="O210" s="25">
        <f ca="1" t="shared" si="16"/>
      </c>
      <c r="P210" s="1">
        <f t="shared" si="17"/>
      </c>
      <c r="Q210" s="1">
        <f ca="1" t="shared" si="18"/>
      </c>
      <c r="R210" s="1">
        <f t="shared" si="19"/>
      </c>
      <c r="S210" s="1">
        <f>IF(AND($Q210&gt;='data summary'!D$8,$P210&lt;='data summary'!D$8),'data summary'!D$8,"")</f>
      </c>
      <c r="T210" s="1">
        <f>IF(AND($Q210&gt;='data summary'!E$8,$P210&lt;='data summary'!E$8),'data summary'!E$8,"")</f>
      </c>
      <c r="U210" s="1">
        <f>IF(AND($Q210&gt;='data summary'!F$8,$P210&lt;='data summary'!F$8),'data summary'!F$8,"")</f>
      </c>
      <c r="V210" s="1">
        <f>IF(AND($Q210&gt;='data summary'!G$8,$P210&lt;='data summary'!G$8),'data summary'!G$8,"")</f>
      </c>
      <c r="W210" s="1">
        <f>IF(AND($Q210&gt;='data summary'!H$8,$P210&lt;='data summary'!H$8),'data summary'!H$8,"")</f>
      </c>
      <c r="X210" s="1">
        <f>IF(AND($Q210&gt;='data summary'!I$8,$P210&lt;='data summary'!I$8),'data summary'!I$8,"")</f>
      </c>
      <c r="Y210" s="1">
        <f>IF(AND($Q210&gt;='data summary'!J$8,$P210&lt;='data summary'!J$8),'data summary'!J$8,"")</f>
      </c>
      <c r="Z210" s="1">
        <f>IF(AND($Q210&gt;='data summary'!K$8,$P210&lt;='data summary'!K$8),'data summary'!K$8,"")</f>
      </c>
      <c r="AA210" s="1">
        <f>IF(AND($Q210&gt;='data summary'!L$8,$P210&lt;='data summary'!L$8),'data summary'!L$8,"")</f>
      </c>
      <c r="AB210" s="1">
        <f>IF(AND($Q210&gt;='data summary'!M$8,$P210&lt;='data summary'!M$8),'data summary'!M$8,"")</f>
      </c>
      <c r="AC210" s="1">
        <f>IF(AND($Q210&gt;='data summary'!N$8,$P210&lt;='data summary'!N$8),'data summary'!N$8,"")</f>
      </c>
      <c r="AD210" s="26"/>
      <c r="AE210" s="26"/>
    </row>
    <row r="211" spans="1:31" ht="15">
      <c r="A211" s="26"/>
      <c r="B211" s="11"/>
      <c r="C211" s="11"/>
      <c r="D211" s="11"/>
      <c r="E211" s="11"/>
      <c r="F211" s="12"/>
      <c r="G211" s="12"/>
      <c r="H211" s="12"/>
      <c r="I211" s="12"/>
      <c r="J211" s="64"/>
      <c r="K211" s="11"/>
      <c r="L211" s="11"/>
      <c r="M211" s="11"/>
      <c r="N211" s="25">
        <f ca="1" t="shared" si="15"/>
      </c>
      <c r="O211" s="25">
        <f ca="1" t="shared" si="16"/>
      </c>
      <c r="P211" s="1">
        <f t="shared" si="17"/>
      </c>
      <c r="Q211" s="1">
        <f ca="1" t="shared" si="18"/>
      </c>
      <c r="R211" s="1">
        <f t="shared" si="19"/>
      </c>
      <c r="S211" s="1">
        <f>IF(AND($Q211&gt;='data summary'!D$8,$P211&lt;='data summary'!D$8),'data summary'!D$8,"")</f>
      </c>
      <c r="T211" s="1">
        <f>IF(AND($Q211&gt;='data summary'!E$8,$P211&lt;='data summary'!E$8),'data summary'!E$8,"")</f>
      </c>
      <c r="U211" s="1">
        <f>IF(AND($Q211&gt;='data summary'!F$8,$P211&lt;='data summary'!F$8),'data summary'!F$8,"")</f>
      </c>
      <c r="V211" s="1">
        <f>IF(AND($Q211&gt;='data summary'!G$8,$P211&lt;='data summary'!G$8),'data summary'!G$8,"")</f>
      </c>
      <c r="W211" s="1">
        <f>IF(AND($Q211&gt;='data summary'!H$8,$P211&lt;='data summary'!H$8),'data summary'!H$8,"")</f>
      </c>
      <c r="X211" s="1">
        <f>IF(AND($Q211&gt;='data summary'!I$8,$P211&lt;='data summary'!I$8),'data summary'!I$8,"")</f>
      </c>
      <c r="Y211" s="1">
        <f>IF(AND($Q211&gt;='data summary'!J$8,$P211&lt;='data summary'!J$8),'data summary'!J$8,"")</f>
      </c>
      <c r="Z211" s="1">
        <f>IF(AND($Q211&gt;='data summary'!K$8,$P211&lt;='data summary'!K$8),'data summary'!K$8,"")</f>
      </c>
      <c r="AA211" s="1">
        <f>IF(AND($Q211&gt;='data summary'!L$8,$P211&lt;='data summary'!L$8),'data summary'!L$8,"")</f>
      </c>
      <c r="AB211" s="1">
        <f>IF(AND($Q211&gt;='data summary'!M$8,$P211&lt;='data summary'!M$8),'data summary'!M$8,"")</f>
      </c>
      <c r="AC211" s="1">
        <f>IF(AND($Q211&gt;='data summary'!N$8,$P211&lt;='data summary'!N$8),'data summary'!N$8,"")</f>
      </c>
      <c r="AD211" s="26"/>
      <c r="AE211" s="26"/>
    </row>
    <row r="212" spans="1:31" ht="15">
      <c r="A212" s="26"/>
      <c r="B212" s="11"/>
      <c r="C212" s="11"/>
      <c r="D212" s="11"/>
      <c r="E212" s="11"/>
      <c r="F212" s="12"/>
      <c r="G212" s="12"/>
      <c r="H212" s="12"/>
      <c r="I212" s="12"/>
      <c r="J212" s="64"/>
      <c r="K212" s="11"/>
      <c r="L212" s="11"/>
      <c r="M212" s="11"/>
      <c r="N212" s="25">
        <f ca="1" t="shared" si="15"/>
      </c>
      <c r="O212" s="25">
        <f ca="1" t="shared" si="16"/>
      </c>
      <c r="P212" s="1">
        <f t="shared" si="17"/>
      </c>
      <c r="Q212" s="1">
        <f ca="1" t="shared" si="18"/>
      </c>
      <c r="R212" s="1">
        <f t="shared" si="19"/>
      </c>
      <c r="S212" s="1">
        <f>IF(AND($Q212&gt;='data summary'!D$8,$P212&lt;='data summary'!D$8),'data summary'!D$8,"")</f>
      </c>
      <c r="T212" s="1">
        <f>IF(AND($Q212&gt;='data summary'!E$8,$P212&lt;='data summary'!E$8),'data summary'!E$8,"")</f>
      </c>
      <c r="U212" s="1">
        <f>IF(AND($Q212&gt;='data summary'!F$8,$P212&lt;='data summary'!F$8),'data summary'!F$8,"")</f>
      </c>
      <c r="V212" s="1">
        <f>IF(AND($Q212&gt;='data summary'!G$8,$P212&lt;='data summary'!G$8),'data summary'!G$8,"")</f>
      </c>
      <c r="W212" s="1">
        <f>IF(AND($Q212&gt;='data summary'!H$8,$P212&lt;='data summary'!H$8),'data summary'!H$8,"")</f>
      </c>
      <c r="X212" s="1">
        <f>IF(AND($Q212&gt;='data summary'!I$8,$P212&lt;='data summary'!I$8),'data summary'!I$8,"")</f>
      </c>
      <c r="Y212" s="1">
        <f>IF(AND($Q212&gt;='data summary'!J$8,$P212&lt;='data summary'!J$8),'data summary'!J$8,"")</f>
      </c>
      <c r="Z212" s="1">
        <f>IF(AND($Q212&gt;='data summary'!K$8,$P212&lt;='data summary'!K$8),'data summary'!K$8,"")</f>
      </c>
      <c r="AA212" s="1">
        <f>IF(AND($Q212&gt;='data summary'!L$8,$P212&lt;='data summary'!L$8),'data summary'!L$8,"")</f>
      </c>
      <c r="AB212" s="1">
        <f>IF(AND($Q212&gt;='data summary'!M$8,$P212&lt;='data summary'!M$8),'data summary'!M$8,"")</f>
      </c>
      <c r="AC212" s="1">
        <f>IF(AND($Q212&gt;='data summary'!N$8,$P212&lt;='data summary'!N$8),'data summary'!N$8,"")</f>
      </c>
      <c r="AD212" s="26"/>
      <c r="AE212" s="26"/>
    </row>
    <row r="213" spans="1:31" ht="15">
      <c r="A213" s="26"/>
      <c r="B213" s="11"/>
      <c r="C213" s="11"/>
      <c r="D213" s="11"/>
      <c r="E213" s="11"/>
      <c r="F213" s="12"/>
      <c r="G213" s="12"/>
      <c r="H213" s="12"/>
      <c r="I213" s="12"/>
      <c r="J213" s="64"/>
      <c r="K213" s="11"/>
      <c r="L213" s="11"/>
      <c r="M213" s="11"/>
      <c r="N213" s="25">
        <f ca="1" t="shared" si="15"/>
      </c>
      <c r="O213" s="25">
        <f ca="1" t="shared" si="16"/>
      </c>
      <c r="P213" s="1">
        <f t="shared" si="17"/>
      </c>
      <c r="Q213" s="1">
        <f ca="1" t="shared" si="18"/>
      </c>
      <c r="R213" s="1">
        <f t="shared" si="19"/>
      </c>
      <c r="S213" s="1">
        <f>IF(AND($Q213&gt;='data summary'!D$8,$P213&lt;='data summary'!D$8),'data summary'!D$8,"")</f>
      </c>
      <c r="T213" s="1">
        <f>IF(AND($Q213&gt;='data summary'!E$8,$P213&lt;='data summary'!E$8),'data summary'!E$8,"")</f>
      </c>
      <c r="U213" s="1">
        <f>IF(AND($Q213&gt;='data summary'!F$8,$P213&lt;='data summary'!F$8),'data summary'!F$8,"")</f>
      </c>
      <c r="V213" s="1">
        <f>IF(AND($Q213&gt;='data summary'!G$8,$P213&lt;='data summary'!G$8),'data summary'!G$8,"")</f>
      </c>
      <c r="W213" s="1">
        <f>IF(AND($Q213&gt;='data summary'!H$8,$P213&lt;='data summary'!H$8),'data summary'!H$8,"")</f>
      </c>
      <c r="X213" s="1">
        <f>IF(AND($Q213&gt;='data summary'!I$8,$P213&lt;='data summary'!I$8),'data summary'!I$8,"")</f>
      </c>
      <c r="Y213" s="1">
        <f>IF(AND($Q213&gt;='data summary'!J$8,$P213&lt;='data summary'!J$8),'data summary'!J$8,"")</f>
      </c>
      <c r="Z213" s="1">
        <f>IF(AND($Q213&gt;='data summary'!K$8,$P213&lt;='data summary'!K$8),'data summary'!K$8,"")</f>
      </c>
      <c r="AA213" s="1">
        <f>IF(AND($Q213&gt;='data summary'!L$8,$P213&lt;='data summary'!L$8),'data summary'!L$8,"")</f>
      </c>
      <c r="AB213" s="1">
        <f>IF(AND($Q213&gt;='data summary'!M$8,$P213&lt;='data summary'!M$8),'data summary'!M$8,"")</f>
      </c>
      <c r="AC213" s="1">
        <f>IF(AND($Q213&gt;='data summary'!N$8,$P213&lt;='data summary'!N$8),'data summary'!N$8,"")</f>
      </c>
      <c r="AD213" s="26"/>
      <c r="AE213" s="26"/>
    </row>
    <row r="214" spans="1:31" ht="15">
      <c r="A214" s="26"/>
      <c r="B214" s="11"/>
      <c r="C214" s="11"/>
      <c r="D214" s="11"/>
      <c r="E214" s="11"/>
      <c r="F214" s="12"/>
      <c r="G214" s="12"/>
      <c r="H214" s="12"/>
      <c r="I214" s="12"/>
      <c r="J214" s="64"/>
      <c r="K214" s="11"/>
      <c r="L214" s="11"/>
      <c r="M214" s="11"/>
      <c r="N214" s="25">
        <f ca="1" t="shared" si="15"/>
      </c>
      <c r="O214" s="25">
        <f ca="1" t="shared" si="16"/>
      </c>
      <c r="P214" s="1">
        <f t="shared" si="17"/>
      </c>
      <c r="Q214" s="1">
        <f ca="1" t="shared" si="18"/>
      </c>
      <c r="R214" s="1">
        <f t="shared" si="19"/>
      </c>
      <c r="S214" s="1">
        <f>IF(AND($Q214&gt;='data summary'!D$8,$P214&lt;='data summary'!D$8),'data summary'!D$8,"")</f>
      </c>
      <c r="T214" s="1">
        <f>IF(AND($Q214&gt;='data summary'!E$8,$P214&lt;='data summary'!E$8),'data summary'!E$8,"")</f>
      </c>
      <c r="U214" s="1">
        <f>IF(AND($Q214&gt;='data summary'!F$8,$P214&lt;='data summary'!F$8),'data summary'!F$8,"")</f>
      </c>
      <c r="V214" s="1">
        <f>IF(AND($Q214&gt;='data summary'!G$8,$P214&lt;='data summary'!G$8),'data summary'!G$8,"")</f>
      </c>
      <c r="W214" s="1">
        <f>IF(AND($Q214&gt;='data summary'!H$8,$P214&lt;='data summary'!H$8),'data summary'!H$8,"")</f>
      </c>
      <c r="X214" s="1">
        <f>IF(AND($Q214&gt;='data summary'!I$8,$P214&lt;='data summary'!I$8),'data summary'!I$8,"")</f>
      </c>
      <c r="Y214" s="1">
        <f>IF(AND($Q214&gt;='data summary'!J$8,$P214&lt;='data summary'!J$8),'data summary'!J$8,"")</f>
      </c>
      <c r="Z214" s="1">
        <f>IF(AND($Q214&gt;='data summary'!K$8,$P214&lt;='data summary'!K$8),'data summary'!K$8,"")</f>
      </c>
      <c r="AA214" s="1">
        <f>IF(AND($Q214&gt;='data summary'!L$8,$P214&lt;='data summary'!L$8),'data summary'!L$8,"")</f>
      </c>
      <c r="AB214" s="1">
        <f>IF(AND($Q214&gt;='data summary'!M$8,$P214&lt;='data summary'!M$8),'data summary'!M$8,"")</f>
      </c>
      <c r="AC214" s="1">
        <f>IF(AND($Q214&gt;='data summary'!N$8,$P214&lt;='data summary'!N$8),'data summary'!N$8,"")</f>
      </c>
      <c r="AD214" s="26"/>
      <c r="AE214" s="26"/>
    </row>
    <row r="215" spans="1:31" ht="15">
      <c r="A215" s="26"/>
      <c r="B215" s="11"/>
      <c r="C215" s="11"/>
      <c r="D215" s="11"/>
      <c r="E215" s="11"/>
      <c r="F215" s="12"/>
      <c r="G215" s="12"/>
      <c r="H215" s="12"/>
      <c r="I215" s="12"/>
      <c r="J215" s="64"/>
      <c r="K215" s="11"/>
      <c r="L215" s="11"/>
      <c r="M215" s="11"/>
      <c r="N215" s="25">
        <f ca="1" t="shared" si="15"/>
      </c>
      <c r="O215" s="25">
        <f ca="1" t="shared" si="16"/>
      </c>
      <c r="P215" s="1">
        <f t="shared" si="17"/>
      </c>
      <c r="Q215" s="1">
        <f ca="1" t="shared" si="18"/>
      </c>
      <c r="R215" s="1">
        <f t="shared" si="19"/>
      </c>
      <c r="S215" s="1">
        <f>IF(AND($Q215&gt;='data summary'!D$8,$P215&lt;='data summary'!D$8),'data summary'!D$8,"")</f>
      </c>
      <c r="T215" s="1">
        <f>IF(AND($Q215&gt;='data summary'!E$8,$P215&lt;='data summary'!E$8),'data summary'!E$8,"")</f>
      </c>
      <c r="U215" s="1">
        <f>IF(AND($Q215&gt;='data summary'!F$8,$P215&lt;='data summary'!F$8),'data summary'!F$8,"")</f>
      </c>
      <c r="V215" s="1">
        <f>IF(AND($Q215&gt;='data summary'!G$8,$P215&lt;='data summary'!G$8),'data summary'!G$8,"")</f>
      </c>
      <c r="W215" s="1">
        <f>IF(AND($Q215&gt;='data summary'!H$8,$P215&lt;='data summary'!H$8),'data summary'!H$8,"")</f>
      </c>
      <c r="X215" s="1">
        <f>IF(AND($Q215&gt;='data summary'!I$8,$P215&lt;='data summary'!I$8),'data summary'!I$8,"")</f>
      </c>
      <c r="Y215" s="1">
        <f>IF(AND($Q215&gt;='data summary'!J$8,$P215&lt;='data summary'!J$8),'data summary'!J$8,"")</f>
      </c>
      <c r="Z215" s="1">
        <f>IF(AND($Q215&gt;='data summary'!K$8,$P215&lt;='data summary'!K$8),'data summary'!K$8,"")</f>
      </c>
      <c r="AA215" s="1">
        <f>IF(AND($Q215&gt;='data summary'!L$8,$P215&lt;='data summary'!L$8),'data summary'!L$8,"")</f>
      </c>
      <c r="AB215" s="1">
        <f>IF(AND($Q215&gt;='data summary'!M$8,$P215&lt;='data summary'!M$8),'data summary'!M$8,"")</f>
      </c>
      <c r="AC215" s="1">
        <f>IF(AND($Q215&gt;='data summary'!N$8,$P215&lt;='data summary'!N$8),'data summary'!N$8,"")</f>
      </c>
      <c r="AD215" s="26"/>
      <c r="AE215" s="26"/>
    </row>
    <row r="216" spans="1:31" ht="15">
      <c r="A216" s="26"/>
      <c r="B216" s="11"/>
      <c r="C216" s="11"/>
      <c r="D216" s="11"/>
      <c r="E216" s="11"/>
      <c r="F216" s="12"/>
      <c r="G216" s="12"/>
      <c r="H216" s="12"/>
      <c r="I216" s="12"/>
      <c r="J216" s="64"/>
      <c r="K216" s="11"/>
      <c r="L216" s="11"/>
      <c r="M216" s="11"/>
      <c r="N216" s="25">
        <f ca="1" t="shared" si="15"/>
      </c>
      <c r="O216" s="25">
        <f ca="1" t="shared" si="16"/>
      </c>
      <c r="P216" s="1">
        <f t="shared" si="17"/>
      </c>
      <c r="Q216" s="1">
        <f ca="1" t="shared" si="18"/>
      </c>
      <c r="R216" s="1">
        <f t="shared" si="19"/>
      </c>
      <c r="S216" s="1">
        <f>IF(AND($Q216&gt;='data summary'!D$8,$P216&lt;='data summary'!D$8),'data summary'!D$8,"")</f>
      </c>
      <c r="T216" s="1">
        <f>IF(AND($Q216&gt;='data summary'!E$8,$P216&lt;='data summary'!E$8),'data summary'!E$8,"")</f>
      </c>
      <c r="U216" s="1">
        <f>IF(AND($Q216&gt;='data summary'!F$8,$P216&lt;='data summary'!F$8),'data summary'!F$8,"")</f>
      </c>
      <c r="V216" s="1">
        <f>IF(AND($Q216&gt;='data summary'!G$8,$P216&lt;='data summary'!G$8),'data summary'!G$8,"")</f>
      </c>
      <c r="W216" s="1">
        <f>IF(AND($Q216&gt;='data summary'!H$8,$P216&lt;='data summary'!H$8),'data summary'!H$8,"")</f>
      </c>
      <c r="X216" s="1">
        <f>IF(AND($Q216&gt;='data summary'!I$8,$P216&lt;='data summary'!I$8),'data summary'!I$8,"")</f>
      </c>
      <c r="Y216" s="1">
        <f>IF(AND($Q216&gt;='data summary'!J$8,$P216&lt;='data summary'!J$8),'data summary'!J$8,"")</f>
      </c>
      <c r="Z216" s="1">
        <f>IF(AND($Q216&gt;='data summary'!K$8,$P216&lt;='data summary'!K$8),'data summary'!K$8,"")</f>
      </c>
      <c r="AA216" s="1">
        <f>IF(AND($Q216&gt;='data summary'!L$8,$P216&lt;='data summary'!L$8),'data summary'!L$8,"")</f>
      </c>
      <c r="AB216" s="1">
        <f>IF(AND($Q216&gt;='data summary'!M$8,$P216&lt;='data summary'!M$8),'data summary'!M$8,"")</f>
      </c>
      <c r="AC216" s="1">
        <f>IF(AND($Q216&gt;='data summary'!N$8,$P216&lt;='data summary'!N$8),'data summary'!N$8,"")</f>
      </c>
      <c r="AD216" s="26"/>
      <c r="AE216" s="26"/>
    </row>
    <row r="217" spans="1:31" ht="15">
      <c r="A217" s="26"/>
      <c r="B217" s="11"/>
      <c r="C217" s="11"/>
      <c r="D217" s="11"/>
      <c r="E217" s="11"/>
      <c r="F217" s="12"/>
      <c r="G217" s="12"/>
      <c r="H217" s="12"/>
      <c r="I217" s="12"/>
      <c r="J217" s="64"/>
      <c r="K217" s="11"/>
      <c r="L217" s="11"/>
      <c r="M217" s="11"/>
      <c r="N217" s="25">
        <f ca="1" t="shared" si="15"/>
      </c>
      <c r="O217" s="25">
        <f ca="1" t="shared" si="16"/>
      </c>
      <c r="P217" s="1">
        <f t="shared" si="17"/>
      </c>
      <c r="Q217" s="1">
        <f ca="1" t="shared" si="18"/>
      </c>
      <c r="R217" s="1">
        <f t="shared" si="19"/>
      </c>
      <c r="S217" s="1">
        <f>IF(AND($Q217&gt;='data summary'!D$8,$P217&lt;='data summary'!D$8),'data summary'!D$8,"")</f>
      </c>
      <c r="T217" s="1">
        <f>IF(AND($Q217&gt;='data summary'!E$8,$P217&lt;='data summary'!E$8),'data summary'!E$8,"")</f>
      </c>
      <c r="U217" s="1">
        <f>IF(AND($Q217&gt;='data summary'!F$8,$P217&lt;='data summary'!F$8),'data summary'!F$8,"")</f>
      </c>
      <c r="V217" s="1">
        <f>IF(AND($Q217&gt;='data summary'!G$8,$P217&lt;='data summary'!G$8),'data summary'!G$8,"")</f>
      </c>
      <c r="W217" s="1">
        <f>IF(AND($Q217&gt;='data summary'!H$8,$P217&lt;='data summary'!H$8),'data summary'!H$8,"")</f>
      </c>
      <c r="X217" s="1">
        <f>IF(AND($Q217&gt;='data summary'!I$8,$P217&lt;='data summary'!I$8),'data summary'!I$8,"")</f>
      </c>
      <c r="Y217" s="1">
        <f>IF(AND($Q217&gt;='data summary'!J$8,$P217&lt;='data summary'!J$8),'data summary'!J$8,"")</f>
      </c>
      <c r="Z217" s="1">
        <f>IF(AND($Q217&gt;='data summary'!K$8,$P217&lt;='data summary'!K$8),'data summary'!K$8,"")</f>
      </c>
      <c r="AA217" s="1">
        <f>IF(AND($Q217&gt;='data summary'!L$8,$P217&lt;='data summary'!L$8),'data summary'!L$8,"")</f>
      </c>
      <c r="AB217" s="1">
        <f>IF(AND($Q217&gt;='data summary'!M$8,$P217&lt;='data summary'!M$8),'data summary'!M$8,"")</f>
      </c>
      <c r="AC217" s="1">
        <f>IF(AND($Q217&gt;='data summary'!N$8,$P217&lt;='data summary'!N$8),'data summary'!N$8,"")</f>
      </c>
      <c r="AD217" s="26"/>
      <c r="AE217" s="26"/>
    </row>
    <row r="218" spans="1:31" ht="15">
      <c r="A218" s="26"/>
      <c r="B218" s="11"/>
      <c r="C218" s="11"/>
      <c r="D218" s="11"/>
      <c r="E218" s="11"/>
      <c r="F218" s="12"/>
      <c r="G218" s="12"/>
      <c r="H218" s="12"/>
      <c r="I218" s="12"/>
      <c r="J218" s="64"/>
      <c r="K218" s="11"/>
      <c r="L218" s="11"/>
      <c r="M218" s="11"/>
      <c r="N218" s="25">
        <f ca="1" t="shared" si="15"/>
      </c>
      <c r="O218" s="25">
        <f ca="1" t="shared" si="16"/>
      </c>
      <c r="P218" s="1">
        <f t="shared" si="17"/>
      </c>
      <c r="Q218" s="1">
        <f ca="1" t="shared" si="18"/>
      </c>
      <c r="R218" s="1">
        <f t="shared" si="19"/>
      </c>
      <c r="S218" s="1">
        <f>IF(AND($Q218&gt;='data summary'!D$8,$P218&lt;='data summary'!D$8),'data summary'!D$8,"")</f>
      </c>
      <c r="T218" s="1">
        <f>IF(AND($Q218&gt;='data summary'!E$8,$P218&lt;='data summary'!E$8),'data summary'!E$8,"")</f>
      </c>
      <c r="U218" s="1">
        <f>IF(AND($Q218&gt;='data summary'!F$8,$P218&lt;='data summary'!F$8),'data summary'!F$8,"")</f>
      </c>
      <c r="V218" s="1">
        <f>IF(AND($Q218&gt;='data summary'!G$8,$P218&lt;='data summary'!G$8),'data summary'!G$8,"")</f>
      </c>
      <c r="W218" s="1">
        <f>IF(AND($Q218&gt;='data summary'!H$8,$P218&lt;='data summary'!H$8),'data summary'!H$8,"")</f>
      </c>
      <c r="X218" s="1">
        <f>IF(AND($Q218&gt;='data summary'!I$8,$P218&lt;='data summary'!I$8),'data summary'!I$8,"")</f>
      </c>
      <c r="Y218" s="1">
        <f>IF(AND($Q218&gt;='data summary'!J$8,$P218&lt;='data summary'!J$8),'data summary'!J$8,"")</f>
      </c>
      <c r="Z218" s="1">
        <f>IF(AND($Q218&gt;='data summary'!K$8,$P218&lt;='data summary'!K$8),'data summary'!K$8,"")</f>
      </c>
      <c r="AA218" s="1">
        <f>IF(AND($Q218&gt;='data summary'!L$8,$P218&lt;='data summary'!L$8),'data summary'!L$8,"")</f>
      </c>
      <c r="AB218" s="1">
        <f>IF(AND($Q218&gt;='data summary'!M$8,$P218&lt;='data summary'!M$8),'data summary'!M$8,"")</f>
      </c>
      <c r="AC218" s="1">
        <f>IF(AND($Q218&gt;='data summary'!N$8,$P218&lt;='data summary'!N$8),'data summary'!N$8,"")</f>
      </c>
      <c r="AD218" s="26"/>
      <c r="AE218" s="26"/>
    </row>
    <row r="219" spans="1:31" ht="15">
      <c r="A219" s="26"/>
      <c r="B219" s="11"/>
      <c r="C219" s="11"/>
      <c r="D219" s="11"/>
      <c r="E219" s="11"/>
      <c r="F219" s="12"/>
      <c r="G219" s="12"/>
      <c r="H219" s="12"/>
      <c r="I219" s="12"/>
      <c r="J219" s="64"/>
      <c r="K219" s="11"/>
      <c r="L219" s="11"/>
      <c r="M219" s="11"/>
      <c r="N219" s="25">
        <f ca="1" t="shared" si="15"/>
      </c>
      <c r="O219" s="25">
        <f ca="1" t="shared" si="16"/>
      </c>
      <c r="P219" s="1">
        <f t="shared" si="17"/>
      </c>
      <c r="Q219" s="1">
        <f ca="1" t="shared" si="18"/>
      </c>
      <c r="R219" s="1">
        <f t="shared" si="19"/>
      </c>
      <c r="S219" s="1">
        <f>IF(AND($Q219&gt;='data summary'!D$8,$P219&lt;='data summary'!D$8),'data summary'!D$8,"")</f>
      </c>
      <c r="T219" s="1">
        <f>IF(AND($Q219&gt;='data summary'!E$8,$P219&lt;='data summary'!E$8),'data summary'!E$8,"")</f>
      </c>
      <c r="U219" s="1">
        <f>IF(AND($Q219&gt;='data summary'!F$8,$P219&lt;='data summary'!F$8),'data summary'!F$8,"")</f>
      </c>
      <c r="V219" s="1">
        <f>IF(AND($Q219&gt;='data summary'!G$8,$P219&lt;='data summary'!G$8),'data summary'!G$8,"")</f>
      </c>
      <c r="W219" s="1">
        <f>IF(AND($Q219&gt;='data summary'!H$8,$P219&lt;='data summary'!H$8),'data summary'!H$8,"")</f>
      </c>
      <c r="X219" s="1">
        <f>IF(AND($Q219&gt;='data summary'!I$8,$P219&lt;='data summary'!I$8),'data summary'!I$8,"")</f>
      </c>
      <c r="Y219" s="1">
        <f>IF(AND($Q219&gt;='data summary'!J$8,$P219&lt;='data summary'!J$8),'data summary'!J$8,"")</f>
      </c>
      <c r="Z219" s="1">
        <f>IF(AND($Q219&gt;='data summary'!K$8,$P219&lt;='data summary'!K$8),'data summary'!K$8,"")</f>
      </c>
      <c r="AA219" s="1">
        <f>IF(AND($Q219&gt;='data summary'!L$8,$P219&lt;='data summary'!L$8),'data summary'!L$8,"")</f>
      </c>
      <c r="AB219" s="1">
        <f>IF(AND($Q219&gt;='data summary'!M$8,$P219&lt;='data summary'!M$8),'data summary'!M$8,"")</f>
      </c>
      <c r="AC219" s="1">
        <f>IF(AND($Q219&gt;='data summary'!N$8,$P219&lt;='data summary'!N$8),'data summary'!N$8,"")</f>
      </c>
      <c r="AD219" s="26"/>
      <c r="AE219" s="26"/>
    </row>
    <row r="220" spans="1:31" ht="15">
      <c r="A220" s="26"/>
      <c r="B220" s="11"/>
      <c r="C220" s="11"/>
      <c r="D220" s="11"/>
      <c r="E220" s="11"/>
      <c r="F220" s="12"/>
      <c r="G220" s="12"/>
      <c r="H220" s="12"/>
      <c r="I220" s="12"/>
      <c r="J220" s="64"/>
      <c r="K220" s="11"/>
      <c r="L220" s="11"/>
      <c r="M220" s="11"/>
      <c r="N220" s="25">
        <f ca="1" t="shared" si="15"/>
      </c>
      <c r="O220" s="25">
        <f ca="1" t="shared" si="16"/>
      </c>
      <c r="P220" s="1">
        <f t="shared" si="17"/>
      </c>
      <c r="Q220" s="1">
        <f ca="1" t="shared" si="18"/>
      </c>
      <c r="R220" s="1">
        <f t="shared" si="19"/>
      </c>
      <c r="S220" s="1">
        <f>IF(AND($Q220&gt;='data summary'!D$8,$P220&lt;='data summary'!D$8),'data summary'!D$8,"")</f>
      </c>
      <c r="T220" s="1">
        <f>IF(AND($Q220&gt;='data summary'!E$8,$P220&lt;='data summary'!E$8),'data summary'!E$8,"")</f>
      </c>
      <c r="U220" s="1">
        <f>IF(AND($Q220&gt;='data summary'!F$8,$P220&lt;='data summary'!F$8),'data summary'!F$8,"")</f>
      </c>
      <c r="V220" s="1">
        <f>IF(AND($Q220&gt;='data summary'!G$8,$P220&lt;='data summary'!G$8),'data summary'!G$8,"")</f>
      </c>
      <c r="W220" s="1">
        <f>IF(AND($Q220&gt;='data summary'!H$8,$P220&lt;='data summary'!H$8),'data summary'!H$8,"")</f>
      </c>
      <c r="X220" s="1">
        <f>IF(AND($Q220&gt;='data summary'!I$8,$P220&lt;='data summary'!I$8),'data summary'!I$8,"")</f>
      </c>
      <c r="Y220" s="1">
        <f>IF(AND($Q220&gt;='data summary'!J$8,$P220&lt;='data summary'!J$8),'data summary'!J$8,"")</f>
      </c>
      <c r="Z220" s="1">
        <f>IF(AND($Q220&gt;='data summary'!K$8,$P220&lt;='data summary'!K$8),'data summary'!K$8,"")</f>
      </c>
      <c r="AA220" s="1">
        <f>IF(AND($Q220&gt;='data summary'!L$8,$P220&lt;='data summary'!L$8),'data summary'!L$8,"")</f>
      </c>
      <c r="AB220" s="1">
        <f>IF(AND($Q220&gt;='data summary'!M$8,$P220&lt;='data summary'!M$8),'data summary'!M$8,"")</f>
      </c>
      <c r="AC220" s="1">
        <f>IF(AND($Q220&gt;='data summary'!N$8,$P220&lt;='data summary'!N$8),'data summary'!N$8,"")</f>
      </c>
      <c r="AD220" s="26"/>
      <c r="AE220" s="26"/>
    </row>
    <row r="221" spans="1:31" ht="15">
      <c r="A221" s="26"/>
      <c r="B221" s="11"/>
      <c r="C221" s="11"/>
      <c r="D221" s="11"/>
      <c r="E221" s="11"/>
      <c r="F221" s="12"/>
      <c r="G221" s="12"/>
      <c r="H221" s="12"/>
      <c r="I221" s="12"/>
      <c r="J221" s="64"/>
      <c r="K221" s="11"/>
      <c r="L221" s="11"/>
      <c r="M221" s="11"/>
      <c r="N221" s="25">
        <f ca="1" t="shared" si="15"/>
      </c>
      <c r="O221" s="25">
        <f ca="1" t="shared" si="16"/>
      </c>
      <c r="P221" s="1">
        <f t="shared" si="17"/>
      </c>
      <c r="Q221" s="1">
        <f ca="1" t="shared" si="18"/>
      </c>
      <c r="R221" s="1">
        <f t="shared" si="19"/>
      </c>
      <c r="S221" s="1">
        <f>IF(AND($Q221&gt;='data summary'!D$8,$P221&lt;='data summary'!D$8),'data summary'!D$8,"")</f>
      </c>
      <c r="T221" s="1">
        <f>IF(AND($Q221&gt;='data summary'!E$8,$P221&lt;='data summary'!E$8),'data summary'!E$8,"")</f>
      </c>
      <c r="U221" s="1">
        <f>IF(AND($Q221&gt;='data summary'!F$8,$P221&lt;='data summary'!F$8),'data summary'!F$8,"")</f>
      </c>
      <c r="V221" s="1">
        <f>IF(AND($Q221&gt;='data summary'!G$8,$P221&lt;='data summary'!G$8),'data summary'!G$8,"")</f>
      </c>
      <c r="W221" s="1">
        <f>IF(AND($Q221&gt;='data summary'!H$8,$P221&lt;='data summary'!H$8),'data summary'!H$8,"")</f>
      </c>
      <c r="X221" s="1">
        <f>IF(AND($Q221&gt;='data summary'!I$8,$P221&lt;='data summary'!I$8),'data summary'!I$8,"")</f>
      </c>
      <c r="Y221" s="1">
        <f>IF(AND($Q221&gt;='data summary'!J$8,$P221&lt;='data summary'!J$8),'data summary'!J$8,"")</f>
      </c>
      <c r="Z221" s="1">
        <f>IF(AND($Q221&gt;='data summary'!K$8,$P221&lt;='data summary'!K$8),'data summary'!K$8,"")</f>
      </c>
      <c r="AA221" s="1">
        <f>IF(AND($Q221&gt;='data summary'!L$8,$P221&lt;='data summary'!L$8),'data summary'!L$8,"")</f>
      </c>
      <c r="AB221" s="1">
        <f>IF(AND($Q221&gt;='data summary'!M$8,$P221&lt;='data summary'!M$8),'data summary'!M$8,"")</f>
      </c>
      <c r="AC221" s="1">
        <f>IF(AND($Q221&gt;='data summary'!N$8,$P221&lt;='data summary'!N$8),'data summary'!N$8,"")</f>
      </c>
      <c r="AD221" s="26"/>
      <c r="AE221" s="26"/>
    </row>
    <row r="222" spans="1:31" ht="15">
      <c r="A222" s="26"/>
      <c r="B222" s="11"/>
      <c r="C222" s="11"/>
      <c r="D222" s="11"/>
      <c r="E222" s="11"/>
      <c r="F222" s="12"/>
      <c r="G222" s="12"/>
      <c r="H222" s="12"/>
      <c r="I222" s="12"/>
      <c r="J222" s="64"/>
      <c r="K222" s="11"/>
      <c r="L222" s="11"/>
      <c r="M222" s="11"/>
      <c r="N222" s="25">
        <f ca="1" t="shared" si="15"/>
      </c>
      <c r="O222" s="25">
        <f ca="1" t="shared" si="16"/>
      </c>
      <c r="P222" s="1">
        <f t="shared" si="17"/>
      </c>
      <c r="Q222" s="1">
        <f ca="1" t="shared" si="18"/>
      </c>
      <c r="R222" s="1">
        <f t="shared" si="19"/>
      </c>
      <c r="S222" s="1">
        <f>IF(AND($Q222&gt;='data summary'!D$8,$P222&lt;='data summary'!D$8),'data summary'!D$8,"")</f>
      </c>
      <c r="T222" s="1">
        <f>IF(AND($Q222&gt;='data summary'!E$8,$P222&lt;='data summary'!E$8),'data summary'!E$8,"")</f>
      </c>
      <c r="U222" s="1">
        <f>IF(AND($Q222&gt;='data summary'!F$8,$P222&lt;='data summary'!F$8),'data summary'!F$8,"")</f>
      </c>
      <c r="V222" s="1">
        <f>IF(AND($Q222&gt;='data summary'!G$8,$P222&lt;='data summary'!G$8),'data summary'!G$8,"")</f>
      </c>
      <c r="W222" s="1">
        <f>IF(AND($Q222&gt;='data summary'!H$8,$P222&lt;='data summary'!H$8),'data summary'!H$8,"")</f>
      </c>
      <c r="X222" s="1">
        <f>IF(AND($Q222&gt;='data summary'!I$8,$P222&lt;='data summary'!I$8),'data summary'!I$8,"")</f>
      </c>
      <c r="Y222" s="1">
        <f>IF(AND($Q222&gt;='data summary'!J$8,$P222&lt;='data summary'!J$8),'data summary'!J$8,"")</f>
      </c>
      <c r="Z222" s="1">
        <f>IF(AND($Q222&gt;='data summary'!K$8,$P222&lt;='data summary'!K$8),'data summary'!K$8,"")</f>
      </c>
      <c r="AA222" s="1">
        <f>IF(AND($Q222&gt;='data summary'!L$8,$P222&lt;='data summary'!L$8),'data summary'!L$8,"")</f>
      </c>
      <c r="AB222" s="1">
        <f>IF(AND($Q222&gt;='data summary'!M$8,$P222&lt;='data summary'!M$8),'data summary'!M$8,"")</f>
      </c>
      <c r="AC222" s="1">
        <f>IF(AND($Q222&gt;='data summary'!N$8,$P222&lt;='data summary'!N$8),'data summary'!N$8,"")</f>
      </c>
      <c r="AD222" s="26"/>
      <c r="AE222" s="26"/>
    </row>
    <row r="223" spans="1:31" ht="15">
      <c r="A223" s="26"/>
      <c r="B223" s="11"/>
      <c r="C223" s="11"/>
      <c r="D223" s="11"/>
      <c r="E223" s="11"/>
      <c r="F223" s="12"/>
      <c r="G223" s="12"/>
      <c r="H223" s="12"/>
      <c r="I223" s="12"/>
      <c r="J223" s="64"/>
      <c r="K223" s="11"/>
      <c r="L223" s="11"/>
      <c r="M223" s="11"/>
      <c r="N223" s="25">
        <f ca="1" t="shared" si="15"/>
      </c>
      <c r="O223" s="25">
        <f ca="1" t="shared" si="16"/>
      </c>
      <c r="P223" s="1">
        <f t="shared" si="17"/>
      </c>
      <c r="Q223" s="1">
        <f ca="1" t="shared" si="18"/>
      </c>
      <c r="R223" s="1">
        <f t="shared" si="19"/>
      </c>
      <c r="S223" s="1">
        <f>IF(AND($Q223&gt;='data summary'!D$8,$P223&lt;='data summary'!D$8),'data summary'!D$8,"")</f>
      </c>
      <c r="T223" s="1">
        <f>IF(AND($Q223&gt;='data summary'!E$8,$P223&lt;='data summary'!E$8),'data summary'!E$8,"")</f>
      </c>
      <c r="U223" s="1">
        <f>IF(AND($Q223&gt;='data summary'!F$8,$P223&lt;='data summary'!F$8),'data summary'!F$8,"")</f>
      </c>
      <c r="V223" s="1">
        <f>IF(AND($Q223&gt;='data summary'!G$8,$P223&lt;='data summary'!G$8),'data summary'!G$8,"")</f>
      </c>
      <c r="W223" s="1">
        <f>IF(AND($Q223&gt;='data summary'!H$8,$P223&lt;='data summary'!H$8),'data summary'!H$8,"")</f>
      </c>
      <c r="X223" s="1">
        <f>IF(AND($Q223&gt;='data summary'!I$8,$P223&lt;='data summary'!I$8),'data summary'!I$8,"")</f>
      </c>
      <c r="Y223" s="1">
        <f>IF(AND($Q223&gt;='data summary'!J$8,$P223&lt;='data summary'!J$8),'data summary'!J$8,"")</f>
      </c>
      <c r="Z223" s="1">
        <f>IF(AND($Q223&gt;='data summary'!K$8,$P223&lt;='data summary'!K$8),'data summary'!K$8,"")</f>
      </c>
      <c r="AA223" s="1">
        <f>IF(AND($Q223&gt;='data summary'!L$8,$P223&lt;='data summary'!L$8),'data summary'!L$8,"")</f>
      </c>
      <c r="AB223" s="1">
        <f>IF(AND($Q223&gt;='data summary'!M$8,$P223&lt;='data summary'!M$8),'data summary'!M$8,"")</f>
      </c>
      <c r="AC223" s="1">
        <f>IF(AND($Q223&gt;='data summary'!N$8,$P223&lt;='data summary'!N$8),'data summary'!N$8,"")</f>
      </c>
      <c r="AD223" s="26"/>
      <c r="AE223" s="26"/>
    </row>
    <row r="224" spans="1:31" ht="15">
      <c r="A224" s="26"/>
      <c r="B224" s="11"/>
      <c r="C224" s="11"/>
      <c r="D224" s="11"/>
      <c r="E224" s="11"/>
      <c r="F224" s="12"/>
      <c r="G224" s="12"/>
      <c r="H224" s="12"/>
      <c r="I224" s="12"/>
      <c r="J224" s="64"/>
      <c r="K224" s="11"/>
      <c r="L224" s="11"/>
      <c r="M224" s="11"/>
      <c r="N224" s="25">
        <f ca="1" t="shared" si="15"/>
      </c>
      <c r="O224" s="25">
        <f ca="1" t="shared" si="16"/>
      </c>
      <c r="P224" s="1">
        <f t="shared" si="17"/>
      </c>
      <c r="Q224" s="1">
        <f ca="1" t="shared" si="18"/>
      </c>
      <c r="R224" s="1">
        <f t="shared" si="19"/>
      </c>
      <c r="S224" s="1">
        <f>IF(AND($Q224&gt;='data summary'!D$8,$P224&lt;='data summary'!D$8),'data summary'!D$8,"")</f>
      </c>
      <c r="T224" s="1">
        <f>IF(AND($Q224&gt;='data summary'!E$8,$P224&lt;='data summary'!E$8),'data summary'!E$8,"")</f>
      </c>
      <c r="U224" s="1">
        <f>IF(AND($Q224&gt;='data summary'!F$8,$P224&lt;='data summary'!F$8),'data summary'!F$8,"")</f>
      </c>
      <c r="V224" s="1">
        <f>IF(AND($Q224&gt;='data summary'!G$8,$P224&lt;='data summary'!G$8),'data summary'!G$8,"")</f>
      </c>
      <c r="W224" s="1">
        <f>IF(AND($Q224&gt;='data summary'!H$8,$P224&lt;='data summary'!H$8),'data summary'!H$8,"")</f>
      </c>
      <c r="X224" s="1">
        <f>IF(AND($Q224&gt;='data summary'!I$8,$P224&lt;='data summary'!I$8),'data summary'!I$8,"")</f>
      </c>
      <c r="Y224" s="1">
        <f>IF(AND($Q224&gt;='data summary'!J$8,$P224&lt;='data summary'!J$8),'data summary'!J$8,"")</f>
      </c>
      <c r="Z224" s="1">
        <f>IF(AND($Q224&gt;='data summary'!K$8,$P224&lt;='data summary'!K$8),'data summary'!K$8,"")</f>
      </c>
      <c r="AA224" s="1">
        <f>IF(AND($Q224&gt;='data summary'!L$8,$P224&lt;='data summary'!L$8),'data summary'!L$8,"")</f>
      </c>
      <c r="AB224" s="1">
        <f>IF(AND($Q224&gt;='data summary'!M$8,$P224&lt;='data summary'!M$8),'data summary'!M$8,"")</f>
      </c>
      <c r="AC224" s="1">
        <f>IF(AND($Q224&gt;='data summary'!N$8,$P224&lt;='data summary'!N$8),'data summary'!N$8,"")</f>
      </c>
      <c r="AD224" s="26"/>
      <c r="AE224" s="26"/>
    </row>
    <row r="225" spans="1:31" ht="15">
      <c r="A225" s="26"/>
      <c r="B225" s="11"/>
      <c r="C225" s="11"/>
      <c r="D225" s="11"/>
      <c r="E225" s="11"/>
      <c r="F225" s="12"/>
      <c r="G225" s="12"/>
      <c r="H225" s="12"/>
      <c r="I225" s="12"/>
      <c r="J225" s="64"/>
      <c r="K225" s="11"/>
      <c r="L225" s="11"/>
      <c r="M225" s="11"/>
      <c r="N225" s="25">
        <f ca="1" t="shared" si="15"/>
      </c>
      <c r="O225" s="25">
        <f ca="1" t="shared" si="16"/>
      </c>
      <c r="P225" s="1">
        <f t="shared" si="17"/>
      </c>
      <c r="Q225" s="1">
        <f ca="1" t="shared" si="18"/>
      </c>
      <c r="R225" s="1">
        <f t="shared" si="19"/>
      </c>
      <c r="S225" s="1">
        <f>IF(AND($Q225&gt;='data summary'!D$8,$P225&lt;='data summary'!D$8),'data summary'!D$8,"")</f>
      </c>
      <c r="T225" s="1">
        <f>IF(AND($Q225&gt;='data summary'!E$8,$P225&lt;='data summary'!E$8),'data summary'!E$8,"")</f>
      </c>
      <c r="U225" s="1">
        <f>IF(AND($Q225&gt;='data summary'!F$8,$P225&lt;='data summary'!F$8),'data summary'!F$8,"")</f>
      </c>
      <c r="V225" s="1">
        <f>IF(AND($Q225&gt;='data summary'!G$8,$P225&lt;='data summary'!G$8),'data summary'!G$8,"")</f>
      </c>
      <c r="W225" s="1">
        <f>IF(AND($Q225&gt;='data summary'!H$8,$P225&lt;='data summary'!H$8),'data summary'!H$8,"")</f>
      </c>
      <c r="X225" s="1">
        <f>IF(AND($Q225&gt;='data summary'!I$8,$P225&lt;='data summary'!I$8),'data summary'!I$8,"")</f>
      </c>
      <c r="Y225" s="1">
        <f>IF(AND($Q225&gt;='data summary'!J$8,$P225&lt;='data summary'!J$8),'data summary'!J$8,"")</f>
      </c>
      <c r="Z225" s="1">
        <f>IF(AND($Q225&gt;='data summary'!K$8,$P225&lt;='data summary'!K$8),'data summary'!K$8,"")</f>
      </c>
      <c r="AA225" s="1">
        <f>IF(AND($Q225&gt;='data summary'!L$8,$P225&lt;='data summary'!L$8),'data summary'!L$8,"")</f>
      </c>
      <c r="AB225" s="1">
        <f>IF(AND($Q225&gt;='data summary'!M$8,$P225&lt;='data summary'!M$8),'data summary'!M$8,"")</f>
      </c>
      <c r="AC225" s="1">
        <f>IF(AND($Q225&gt;='data summary'!N$8,$P225&lt;='data summary'!N$8),'data summary'!N$8,"")</f>
      </c>
      <c r="AD225" s="26"/>
      <c r="AE225" s="26"/>
    </row>
    <row r="226" spans="1:31" ht="15">
      <c r="A226" s="26"/>
      <c r="B226" s="11"/>
      <c r="C226" s="11"/>
      <c r="D226" s="11"/>
      <c r="E226" s="11"/>
      <c r="F226" s="12"/>
      <c r="G226" s="12"/>
      <c r="H226" s="12"/>
      <c r="I226" s="12"/>
      <c r="J226" s="64"/>
      <c r="K226" s="11"/>
      <c r="L226" s="11"/>
      <c r="M226" s="11"/>
      <c r="N226" s="25">
        <f ca="1" t="shared" si="15"/>
      </c>
      <c r="O226" s="25">
        <f ca="1" t="shared" si="16"/>
      </c>
      <c r="P226" s="1">
        <f t="shared" si="17"/>
      </c>
      <c r="Q226" s="1">
        <f ca="1" t="shared" si="18"/>
      </c>
      <c r="R226" s="1">
        <f t="shared" si="19"/>
      </c>
      <c r="S226" s="1">
        <f>IF(AND($Q226&gt;='data summary'!D$8,$P226&lt;='data summary'!D$8),'data summary'!D$8,"")</f>
      </c>
      <c r="T226" s="1">
        <f>IF(AND($Q226&gt;='data summary'!E$8,$P226&lt;='data summary'!E$8),'data summary'!E$8,"")</f>
      </c>
      <c r="U226" s="1">
        <f>IF(AND($Q226&gt;='data summary'!F$8,$P226&lt;='data summary'!F$8),'data summary'!F$8,"")</f>
      </c>
      <c r="V226" s="1">
        <f>IF(AND($Q226&gt;='data summary'!G$8,$P226&lt;='data summary'!G$8),'data summary'!G$8,"")</f>
      </c>
      <c r="W226" s="1">
        <f>IF(AND($Q226&gt;='data summary'!H$8,$P226&lt;='data summary'!H$8),'data summary'!H$8,"")</f>
      </c>
      <c r="X226" s="1">
        <f>IF(AND($Q226&gt;='data summary'!I$8,$P226&lt;='data summary'!I$8),'data summary'!I$8,"")</f>
      </c>
      <c r="Y226" s="1">
        <f>IF(AND($Q226&gt;='data summary'!J$8,$P226&lt;='data summary'!J$8),'data summary'!J$8,"")</f>
      </c>
      <c r="Z226" s="1">
        <f>IF(AND($Q226&gt;='data summary'!K$8,$P226&lt;='data summary'!K$8),'data summary'!K$8,"")</f>
      </c>
      <c r="AA226" s="1">
        <f>IF(AND($Q226&gt;='data summary'!L$8,$P226&lt;='data summary'!L$8),'data summary'!L$8,"")</f>
      </c>
      <c r="AB226" s="1">
        <f>IF(AND($Q226&gt;='data summary'!M$8,$P226&lt;='data summary'!M$8),'data summary'!M$8,"")</f>
      </c>
      <c r="AC226" s="1">
        <f>IF(AND($Q226&gt;='data summary'!N$8,$P226&lt;='data summary'!N$8),'data summary'!N$8,"")</f>
      </c>
      <c r="AD226" s="26"/>
      <c r="AE226" s="26"/>
    </row>
    <row r="227" spans="1:31" ht="15">
      <c r="A227" s="26"/>
      <c r="B227" s="11"/>
      <c r="C227" s="11"/>
      <c r="D227" s="11"/>
      <c r="E227" s="11"/>
      <c r="F227" s="12"/>
      <c r="G227" s="12"/>
      <c r="H227" s="12"/>
      <c r="I227" s="12"/>
      <c r="J227" s="64"/>
      <c r="K227" s="11"/>
      <c r="L227" s="11"/>
      <c r="M227" s="11"/>
      <c r="N227" s="25">
        <f ca="1" t="shared" si="15"/>
      </c>
      <c r="O227" s="25">
        <f ca="1" t="shared" si="16"/>
      </c>
      <c r="P227" s="1">
        <f t="shared" si="17"/>
      </c>
      <c r="Q227" s="1">
        <f ca="1" t="shared" si="18"/>
      </c>
      <c r="R227" s="1">
        <f t="shared" si="19"/>
      </c>
      <c r="S227" s="1">
        <f>IF(AND($Q227&gt;='data summary'!D$8,$P227&lt;='data summary'!D$8),'data summary'!D$8,"")</f>
      </c>
      <c r="T227" s="1">
        <f>IF(AND($Q227&gt;='data summary'!E$8,$P227&lt;='data summary'!E$8),'data summary'!E$8,"")</f>
      </c>
      <c r="U227" s="1">
        <f>IF(AND($Q227&gt;='data summary'!F$8,$P227&lt;='data summary'!F$8),'data summary'!F$8,"")</f>
      </c>
      <c r="V227" s="1">
        <f>IF(AND($Q227&gt;='data summary'!G$8,$P227&lt;='data summary'!G$8),'data summary'!G$8,"")</f>
      </c>
      <c r="W227" s="1">
        <f>IF(AND($Q227&gt;='data summary'!H$8,$P227&lt;='data summary'!H$8),'data summary'!H$8,"")</f>
      </c>
      <c r="X227" s="1">
        <f>IF(AND($Q227&gt;='data summary'!I$8,$P227&lt;='data summary'!I$8),'data summary'!I$8,"")</f>
      </c>
      <c r="Y227" s="1">
        <f>IF(AND($Q227&gt;='data summary'!J$8,$P227&lt;='data summary'!J$8),'data summary'!J$8,"")</f>
      </c>
      <c r="Z227" s="1">
        <f>IF(AND($Q227&gt;='data summary'!K$8,$P227&lt;='data summary'!K$8),'data summary'!K$8,"")</f>
      </c>
      <c r="AA227" s="1">
        <f>IF(AND($Q227&gt;='data summary'!L$8,$P227&lt;='data summary'!L$8),'data summary'!L$8,"")</f>
      </c>
      <c r="AB227" s="1">
        <f>IF(AND($Q227&gt;='data summary'!M$8,$P227&lt;='data summary'!M$8),'data summary'!M$8,"")</f>
      </c>
      <c r="AC227" s="1">
        <f>IF(AND($Q227&gt;='data summary'!N$8,$P227&lt;='data summary'!N$8),'data summary'!N$8,"")</f>
      </c>
      <c r="AD227" s="26"/>
      <c r="AE227" s="26"/>
    </row>
    <row r="228" spans="1:31" ht="15">
      <c r="A228" s="26"/>
      <c r="B228" s="11"/>
      <c r="C228" s="11"/>
      <c r="D228" s="11"/>
      <c r="E228" s="11"/>
      <c r="F228" s="12"/>
      <c r="G228" s="12"/>
      <c r="H228" s="12"/>
      <c r="I228" s="12"/>
      <c r="J228" s="64"/>
      <c r="K228" s="11"/>
      <c r="L228" s="11"/>
      <c r="M228" s="11"/>
      <c r="N228" s="25">
        <f ca="1" t="shared" si="15"/>
      </c>
      <c r="O228" s="25">
        <f ca="1" t="shared" si="16"/>
      </c>
      <c r="P228" s="1">
        <f t="shared" si="17"/>
      </c>
      <c r="Q228" s="1">
        <f ca="1" t="shared" si="18"/>
      </c>
      <c r="R228" s="1">
        <f t="shared" si="19"/>
      </c>
      <c r="S228" s="1">
        <f>IF(AND($Q228&gt;='data summary'!D$8,$P228&lt;='data summary'!D$8),'data summary'!D$8,"")</f>
      </c>
      <c r="T228" s="1">
        <f>IF(AND($Q228&gt;='data summary'!E$8,$P228&lt;='data summary'!E$8),'data summary'!E$8,"")</f>
      </c>
      <c r="U228" s="1">
        <f>IF(AND($Q228&gt;='data summary'!F$8,$P228&lt;='data summary'!F$8),'data summary'!F$8,"")</f>
      </c>
      <c r="V228" s="1">
        <f>IF(AND($Q228&gt;='data summary'!G$8,$P228&lt;='data summary'!G$8),'data summary'!G$8,"")</f>
      </c>
      <c r="W228" s="1">
        <f>IF(AND($Q228&gt;='data summary'!H$8,$P228&lt;='data summary'!H$8),'data summary'!H$8,"")</f>
      </c>
      <c r="X228" s="1">
        <f>IF(AND($Q228&gt;='data summary'!I$8,$P228&lt;='data summary'!I$8),'data summary'!I$8,"")</f>
      </c>
      <c r="Y228" s="1">
        <f>IF(AND($Q228&gt;='data summary'!J$8,$P228&lt;='data summary'!J$8),'data summary'!J$8,"")</f>
      </c>
      <c r="Z228" s="1">
        <f>IF(AND($Q228&gt;='data summary'!K$8,$P228&lt;='data summary'!K$8),'data summary'!K$8,"")</f>
      </c>
      <c r="AA228" s="1">
        <f>IF(AND($Q228&gt;='data summary'!L$8,$P228&lt;='data summary'!L$8),'data summary'!L$8,"")</f>
      </c>
      <c r="AB228" s="1">
        <f>IF(AND($Q228&gt;='data summary'!M$8,$P228&lt;='data summary'!M$8),'data summary'!M$8,"")</f>
      </c>
      <c r="AC228" s="1">
        <f>IF(AND($Q228&gt;='data summary'!N$8,$P228&lt;='data summary'!N$8),'data summary'!N$8,"")</f>
      </c>
      <c r="AD228" s="26"/>
      <c r="AE228" s="26"/>
    </row>
    <row r="229" spans="1:31" ht="15">
      <c r="A229" s="26"/>
      <c r="B229" s="11"/>
      <c r="C229" s="11"/>
      <c r="D229" s="11"/>
      <c r="E229" s="11"/>
      <c r="F229" s="12"/>
      <c r="G229" s="12"/>
      <c r="H229" s="12"/>
      <c r="I229" s="12"/>
      <c r="J229" s="64"/>
      <c r="K229" s="11"/>
      <c r="L229" s="11"/>
      <c r="M229" s="11"/>
      <c r="N229" s="25">
        <f ca="1" t="shared" si="15"/>
      </c>
      <c r="O229" s="25">
        <f ca="1" t="shared" si="16"/>
      </c>
      <c r="P229" s="1">
        <f t="shared" si="17"/>
      </c>
      <c r="Q229" s="1">
        <f ca="1" t="shared" si="18"/>
      </c>
      <c r="R229" s="1">
        <f t="shared" si="19"/>
      </c>
      <c r="S229" s="1">
        <f>IF(AND($Q229&gt;='data summary'!D$8,$P229&lt;='data summary'!D$8),'data summary'!D$8,"")</f>
      </c>
      <c r="T229" s="1">
        <f>IF(AND($Q229&gt;='data summary'!E$8,$P229&lt;='data summary'!E$8),'data summary'!E$8,"")</f>
      </c>
      <c r="U229" s="1">
        <f>IF(AND($Q229&gt;='data summary'!F$8,$P229&lt;='data summary'!F$8),'data summary'!F$8,"")</f>
      </c>
      <c r="V229" s="1">
        <f>IF(AND($Q229&gt;='data summary'!G$8,$P229&lt;='data summary'!G$8),'data summary'!G$8,"")</f>
      </c>
      <c r="W229" s="1">
        <f>IF(AND($Q229&gt;='data summary'!H$8,$P229&lt;='data summary'!H$8),'data summary'!H$8,"")</f>
      </c>
      <c r="X229" s="1">
        <f>IF(AND($Q229&gt;='data summary'!I$8,$P229&lt;='data summary'!I$8),'data summary'!I$8,"")</f>
      </c>
      <c r="Y229" s="1">
        <f>IF(AND($Q229&gt;='data summary'!J$8,$P229&lt;='data summary'!J$8),'data summary'!J$8,"")</f>
      </c>
      <c r="Z229" s="1">
        <f>IF(AND($Q229&gt;='data summary'!K$8,$P229&lt;='data summary'!K$8),'data summary'!K$8,"")</f>
      </c>
      <c r="AA229" s="1">
        <f>IF(AND($Q229&gt;='data summary'!L$8,$P229&lt;='data summary'!L$8),'data summary'!L$8,"")</f>
      </c>
      <c r="AB229" s="1">
        <f>IF(AND($Q229&gt;='data summary'!M$8,$P229&lt;='data summary'!M$8),'data summary'!M$8,"")</f>
      </c>
      <c r="AC229" s="1">
        <f>IF(AND($Q229&gt;='data summary'!N$8,$P229&lt;='data summary'!N$8),'data summary'!N$8,"")</f>
      </c>
      <c r="AD229" s="26"/>
      <c r="AE229" s="26"/>
    </row>
    <row r="230" spans="1:31" ht="15">
      <c r="A230" s="26"/>
      <c r="B230" s="11"/>
      <c r="C230" s="11"/>
      <c r="D230" s="11"/>
      <c r="E230" s="11"/>
      <c r="F230" s="12"/>
      <c r="G230" s="12"/>
      <c r="H230" s="12"/>
      <c r="I230" s="12"/>
      <c r="J230" s="64"/>
      <c r="K230" s="11"/>
      <c r="L230" s="11"/>
      <c r="M230" s="11"/>
      <c r="N230" s="25">
        <f ca="1" t="shared" si="15"/>
      </c>
      <c r="O230" s="25">
        <f ca="1" t="shared" si="16"/>
      </c>
      <c r="P230" s="1">
        <f t="shared" si="17"/>
      </c>
      <c r="Q230" s="1">
        <f ca="1" t="shared" si="18"/>
      </c>
      <c r="R230" s="1">
        <f t="shared" si="19"/>
      </c>
      <c r="S230" s="1">
        <f>IF(AND($Q230&gt;='data summary'!D$8,$P230&lt;='data summary'!D$8),'data summary'!D$8,"")</f>
      </c>
      <c r="T230" s="1">
        <f>IF(AND($Q230&gt;='data summary'!E$8,$P230&lt;='data summary'!E$8),'data summary'!E$8,"")</f>
      </c>
      <c r="U230" s="1">
        <f>IF(AND($Q230&gt;='data summary'!F$8,$P230&lt;='data summary'!F$8),'data summary'!F$8,"")</f>
      </c>
      <c r="V230" s="1">
        <f>IF(AND($Q230&gt;='data summary'!G$8,$P230&lt;='data summary'!G$8),'data summary'!G$8,"")</f>
      </c>
      <c r="W230" s="1">
        <f>IF(AND($Q230&gt;='data summary'!H$8,$P230&lt;='data summary'!H$8),'data summary'!H$8,"")</f>
      </c>
      <c r="X230" s="1">
        <f>IF(AND($Q230&gt;='data summary'!I$8,$P230&lt;='data summary'!I$8),'data summary'!I$8,"")</f>
      </c>
      <c r="Y230" s="1">
        <f>IF(AND($Q230&gt;='data summary'!J$8,$P230&lt;='data summary'!J$8),'data summary'!J$8,"")</f>
      </c>
      <c r="Z230" s="1">
        <f>IF(AND($Q230&gt;='data summary'!K$8,$P230&lt;='data summary'!K$8),'data summary'!K$8,"")</f>
      </c>
      <c r="AA230" s="1">
        <f>IF(AND($Q230&gt;='data summary'!L$8,$P230&lt;='data summary'!L$8),'data summary'!L$8,"")</f>
      </c>
      <c r="AB230" s="1">
        <f>IF(AND($Q230&gt;='data summary'!M$8,$P230&lt;='data summary'!M$8),'data summary'!M$8,"")</f>
      </c>
      <c r="AC230" s="1">
        <f>IF(AND($Q230&gt;='data summary'!N$8,$P230&lt;='data summary'!N$8),'data summary'!N$8,"")</f>
      </c>
      <c r="AD230" s="26"/>
      <c r="AE230" s="26"/>
    </row>
    <row r="231" spans="1:31" ht="15">
      <c r="A231" s="26"/>
      <c r="B231" s="11"/>
      <c r="C231" s="11"/>
      <c r="D231" s="11"/>
      <c r="E231" s="11"/>
      <c r="F231" s="12"/>
      <c r="G231" s="12"/>
      <c r="H231" s="12"/>
      <c r="I231" s="12"/>
      <c r="J231" s="64"/>
      <c r="K231" s="11"/>
      <c r="L231" s="11"/>
      <c r="M231" s="11"/>
      <c r="N231" s="25">
        <f ca="1" t="shared" si="15"/>
      </c>
      <c r="O231" s="25">
        <f ca="1" t="shared" si="16"/>
      </c>
      <c r="P231" s="1">
        <f t="shared" si="17"/>
      </c>
      <c r="Q231" s="1">
        <f ca="1" t="shared" si="18"/>
      </c>
      <c r="R231" s="1">
        <f t="shared" si="19"/>
      </c>
      <c r="S231" s="1">
        <f>IF(AND($Q231&gt;='data summary'!D$8,$P231&lt;='data summary'!D$8),'data summary'!D$8,"")</f>
      </c>
      <c r="T231" s="1">
        <f>IF(AND($Q231&gt;='data summary'!E$8,$P231&lt;='data summary'!E$8),'data summary'!E$8,"")</f>
      </c>
      <c r="U231" s="1">
        <f>IF(AND($Q231&gt;='data summary'!F$8,$P231&lt;='data summary'!F$8),'data summary'!F$8,"")</f>
      </c>
      <c r="V231" s="1">
        <f>IF(AND($Q231&gt;='data summary'!G$8,$P231&lt;='data summary'!G$8),'data summary'!G$8,"")</f>
      </c>
      <c r="W231" s="1">
        <f>IF(AND($Q231&gt;='data summary'!H$8,$P231&lt;='data summary'!H$8),'data summary'!H$8,"")</f>
      </c>
      <c r="X231" s="1">
        <f>IF(AND($Q231&gt;='data summary'!I$8,$P231&lt;='data summary'!I$8),'data summary'!I$8,"")</f>
      </c>
      <c r="Y231" s="1">
        <f>IF(AND($Q231&gt;='data summary'!J$8,$P231&lt;='data summary'!J$8),'data summary'!J$8,"")</f>
      </c>
      <c r="Z231" s="1">
        <f>IF(AND($Q231&gt;='data summary'!K$8,$P231&lt;='data summary'!K$8),'data summary'!K$8,"")</f>
      </c>
      <c r="AA231" s="1">
        <f>IF(AND($Q231&gt;='data summary'!L$8,$P231&lt;='data summary'!L$8),'data summary'!L$8,"")</f>
      </c>
      <c r="AB231" s="1">
        <f>IF(AND($Q231&gt;='data summary'!M$8,$P231&lt;='data summary'!M$8),'data summary'!M$8,"")</f>
      </c>
      <c r="AC231" s="1">
        <f>IF(AND($Q231&gt;='data summary'!N$8,$P231&lt;='data summary'!N$8),'data summary'!N$8,"")</f>
      </c>
      <c r="AD231" s="26"/>
      <c r="AE231" s="26"/>
    </row>
    <row r="232" spans="1:31" ht="15">
      <c r="A232" s="26"/>
      <c r="B232" s="11"/>
      <c r="C232" s="11"/>
      <c r="D232" s="11"/>
      <c r="E232" s="11"/>
      <c r="F232" s="12"/>
      <c r="G232" s="12"/>
      <c r="H232" s="12"/>
      <c r="I232" s="12"/>
      <c r="J232" s="64"/>
      <c r="K232" s="11"/>
      <c r="L232" s="11"/>
      <c r="M232" s="11"/>
      <c r="N232" s="25">
        <f ca="1" t="shared" si="15"/>
      </c>
      <c r="O232" s="25">
        <f ca="1" t="shared" si="16"/>
      </c>
      <c r="P232" s="1">
        <f t="shared" si="17"/>
      </c>
      <c r="Q232" s="1">
        <f ca="1" t="shared" si="18"/>
      </c>
      <c r="R232" s="1">
        <f t="shared" si="19"/>
      </c>
      <c r="S232" s="1">
        <f>IF(AND($Q232&gt;='data summary'!D$8,$P232&lt;='data summary'!D$8),'data summary'!D$8,"")</f>
      </c>
      <c r="T232" s="1">
        <f>IF(AND($Q232&gt;='data summary'!E$8,$P232&lt;='data summary'!E$8),'data summary'!E$8,"")</f>
      </c>
      <c r="U232" s="1">
        <f>IF(AND($Q232&gt;='data summary'!F$8,$P232&lt;='data summary'!F$8),'data summary'!F$8,"")</f>
      </c>
      <c r="V232" s="1">
        <f>IF(AND($Q232&gt;='data summary'!G$8,$P232&lt;='data summary'!G$8),'data summary'!G$8,"")</f>
      </c>
      <c r="W232" s="1">
        <f>IF(AND($Q232&gt;='data summary'!H$8,$P232&lt;='data summary'!H$8),'data summary'!H$8,"")</f>
      </c>
      <c r="X232" s="1">
        <f>IF(AND($Q232&gt;='data summary'!I$8,$P232&lt;='data summary'!I$8),'data summary'!I$8,"")</f>
      </c>
      <c r="Y232" s="1">
        <f>IF(AND($Q232&gt;='data summary'!J$8,$P232&lt;='data summary'!J$8),'data summary'!J$8,"")</f>
      </c>
      <c r="Z232" s="1">
        <f>IF(AND($Q232&gt;='data summary'!K$8,$P232&lt;='data summary'!K$8),'data summary'!K$8,"")</f>
      </c>
      <c r="AA232" s="1">
        <f>IF(AND($Q232&gt;='data summary'!L$8,$P232&lt;='data summary'!L$8),'data summary'!L$8,"")</f>
      </c>
      <c r="AB232" s="1">
        <f>IF(AND($Q232&gt;='data summary'!M$8,$P232&lt;='data summary'!M$8),'data summary'!M$8,"")</f>
      </c>
      <c r="AC232" s="1">
        <f>IF(AND($Q232&gt;='data summary'!N$8,$P232&lt;='data summary'!N$8),'data summary'!N$8,"")</f>
      </c>
      <c r="AD232" s="26"/>
      <c r="AE232" s="26"/>
    </row>
    <row r="233" spans="1:31" ht="15">
      <c r="A233" s="26"/>
      <c r="B233" s="11"/>
      <c r="C233" s="11"/>
      <c r="D233" s="11"/>
      <c r="E233" s="11"/>
      <c r="F233" s="12"/>
      <c r="G233" s="12"/>
      <c r="H233" s="12"/>
      <c r="I233" s="12"/>
      <c r="J233" s="64"/>
      <c r="K233" s="11"/>
      <c r="L233" s="11"/>
      <c r="M233" s="11"/>
      <c r="N233" s="25">
        <f ca="1" t="shared" si="15"/>
      </c>
      <c r="O233" s="25">
        <f ca="1" t="shared" si="16"/>
      </c>
      <c r="P233" s="1">
        <f t="shared" si="17"/>
      </c>
      <c r="Q233" s="1">
        <f ca="1" t="shared" si="18"/>
      </c>
      <c r="R233" s="1">
        <f t="shared" si="19"/>
      </c>
      <c r="S233" s="1">
        <f>IF(AND($Q233&gt;='data summary'!D$8,$P233&lt;='data summary'!D$8),'data summary'!D$8,"")</f>
      </c>
      <c r="T233" s="1">
        <f>IF(AND($Q233&gt;='data summary'!E$8,$P233&lt;='data summary'!E$8),'data summary'!E$8,"")</f>
      </c>
      <c r="U233" s="1">
        <f>IF(AND($Q233&gt;='data summary'!F$8,$P233&lt;='data summary'!F$8),'data summary'!F$8,"")</f>
      </c>
      <c r="V233" s="1">
        <f>IF(AND($Q233&gt;='data summary'!G$8,$P233&lt;='data summary'!G$8),'data summary'!G$8,"")</f>
      </c>
      <c r="W233" s="1">
        <f>IF(AND($Q233&gt;='data summary'!H$8,$P233&lt;='data summary'!H$8),'data summary'!H$8,"")</f>
      </c>
      <c r="X233" s="1">
        <f>IF(AND($Q233&gt;='data summary'!I$8,$P233&lt;='data summary'!I$8),'data summary'!I$8,"")</f>
      </c>
      <c r="Y233" s="1">
        <f>IF(AND($Q233&gt;='data summary'!J$8,$P233&lt;='data summary'!J$8),'data summary'!J$8,"")</f>
      </c>
      <c r="Z233" s="1">
        <f>IF(AND($Q233&gt;='data summary'!K$8,$P233&lt;='data summary'!K$8),'data summary'!K$8,"")</f>
      </c>
      <c r="AA233" s="1">
        <f>IF(AND($Q233&gt;='data summary'!L$8,$P233&lt;='data summary'!L$8),'data summary'!L$8,"")</f>
      </c>
      <c r="AB233" s="1">
        <f>IF(AND($Q233&gt;='data summary'!M$8,$P233&lt;='data summary'!M$8),'data summary'!M$8,"")</f>
      </c>
      <c r="AC233" s="1">
        <f>IF(AND($Q233&gt;='data summary'!N$8,$P233&lt;='data summary'!N$8),'data summary'!N$8,"")</f>
      </c>
      <c r="AD233" s="26"/>
      <c r="AE233" s="26"/>
    </row>
    <row r="234" spans="1:31" ht="15">
      <c r="A234" s="26"/>
      <c r="B234" s="11"/>
      <c r="C234" s="11"/>
      <c r="D234" s="11"/>
      <c r="E234" s="11"/>
      <c r="F234" s="12"/>
      <c r="G234" s="12"/>
      <c r="H234" s="12"/>
      <c r="I234" s="12"/>
      <c r="J234" s="64"/>
      <c r="K234" s="11"/>
      <c r="L234" s="11"/>
      <c r="M234" s="11"/>
      <c r="N234" s="25">
        <f ca="1" t="shared" si="15"/>
      </c>
      <c r="O234" s="25">
        <f ca="1" t="shared" si="16"/>
      </c>
      <c r="P234" s="1">
        <f t="shared" si="17"/>
      </c>
      <c r="Q234" s="1">
        <f ca="1" t="shared" si="18"/>
      </c>
      <c r="R234" s="1">
        <f t="shared" si="19"/>
      </c>
      <c r="S234" s="1">
        <f>IF(AND($Q234&gt;='data summary'!D$8,$P234&lt;='data summary'!D$8),'data summary'!D$8,"")</f>
      </c>
      <c r="T234" s="1">
        <f>IF(AND($Q234&gt;='data summary'!E$8,$P234&lt;='data summary'!E$8),'data summary'!E$8,"")</f>
      </c>
      <c r="U234" s="1">
        <f>IF(AND($Q234&gt;='data summary'!F$8,$P234&lt;='data summary'!F$8),'data summary'!F$8,"")</f>
      </c>
      <c r="V234" s="1">
        <f>IF(AND($Q234&gt;='data summary'!G$8,$P234&lt;='data summary'!G$8),'data summary'!G$8,"")</f>
      </c>
      <c r="W234" s="1">
        <f>IF(AND($Q234&gt;='data summary'!H$8,$P234&lt;='data summary'!H$8),'data summary'!H$8,"")</f>
      </c>
      <c r="X234" s="1">
        <f>IF(AND($Q234&gt;='data summary'!I$8,$P234&lt;='data summary'!I$8),'data summary'!I$8,"")</f>
      </c>
      <c r="Y234" s="1">
        <f>IF(AND($Q234&gt;='data summary'!J$8,$P234&lt;='data summary'!J$8),'data summary'!J$8,"")</f>
      </c>
      <c r="Z234" s="1">
        <f>IF(AND($Q234&gt;='data summary'!K$8,$P234&lt;='data summary'!K$8),'data summary'!K$8,"")</f>
      </c>
      <c r="AA234" s="1">
        <f>IF(AND($Q234&gt;='data summary'!L$8,$P234&lt;='data summary'!L$8),'data summary'!L$8,"")</f>
      </c>
      <c r="AB234" s="1">
        <f>IF(AND($Q234&gt;='data summary'!M$8,$P234&lt;='data summary'!M$8),'data summary'!M$8,"")</f>
      </c>
      <c r="AC234" s="1">
        <f>IF(AND($Q234&gt;='data summary'!N$8,$P234&lt;='data summary'!N$8),'data summary'!N$8,"")</f>
      </c>
      <c r="AD234" s="26"/>
      <c r="AE234" s="26"/>
    </row>
    <row r="235" spans="1:31" ht="15">
      <c r="A235" s="26"/>
      <c r="B235" s="11"/>
      <c r="C235" s="11"/>
      <c r="D235" s="11"/>
      <c r="E235" s="11"/>
      <c r="F235" s="12"/>
      <c r="G235" s="12"/>
      <c r="H235" s="12"/>
      <c r="I235" s="12"/>
      <c r="J235" s="64"/>
      <c r="K235" s="11"/>
      <c r="L235" s="11"/>
      <c r="M235" s="11"/>
      <c r="N235" s="25">
        <f ca="1" t="shared" si="15"/>
      </c>
      <c r="O235" s="25">
        <f ca="1" t="shared" si="16"/>
      </c>
      <c r="P235" s="1">
        <f t="shared" si="17"/>
      </c>
      <c r="Q235" s="1">
        <f ca="1" t="shared" si="18"/>
      </c>
      <c r="R235" s="1">
        <f t="shared" si="19"/>
      </c>
      <c r="S235" s="1">
        <f>IF(AND($Q235&gt;='data summary'!D$8,$P235&lt;='data summary'!D$8),'data summary'!D$8,"")</f>
      </c>
      <c r="T235" s="1">
        <f>IF(AND($Q235&gt;='data summary'!E$8,$P235&lt;='data summary'!E$8),'data summary'!E$8,"")</f>
      </c>
      <c r="U235" s="1">
        <f>IF(AND($Q235&gt;='data summary'!F$8,$P235&lt;='data summary'!F$8),'data summary'!F$8,"")</f>
      </c>
      <c r="V235" s="1">
        <f>IF(AND($Q235&gt;='data summary'!G$8,$P235&lt;='data summary'!G$8),'data summary'!G$8,"")</f>
      </c>
      <c r="W235" s="1">
        <f>IF(AND($Q235&gt;='data summary'!H$8,$P235&lt;='data summary'!H$8),'data summary'!H$8,"")</f>
      </c>
      <c r="X235" s="1">
        <f>IF(AND($Q235&gt;='data summary'!I$8,$P235&lt;='data summary'!I$8),'data summary'!I$8,"")</f>
      </c>
      <c r="Y235" s="1">
        <f>IF(AND($Q235&gt;='data summary'!J$8,$P235&lt;='data summary'!J$8),'data summary'!J$8,"")</f>
      </c>
      <c r="Z235" s="1">
        <f>IF(AND($Q235&gt;='data summary'!K$8,$P235&lt;='data summary'!K$8),'data summary'!K$8,"")</f>
      </c>
      <c r="AA235" s="1">
        <f>IF(AND($Q235&gt;='data summary'!L$8,$P235&lt;='data summary'!L$8),'data summary'!L$8,"")</f>
      </c>
      <c r="AB235" s="1">
        <f>IF(AND($Q235&gt;='data summary'!M$8,$P235&lt;='data summary'!M$8),'data summary'!M$8,"")</f>
      </c>
      <c r="AC235" s="1">
        <f>IF(AND($Q235&gt;='data summary'!N$8,$P235&lt;='data summary'!N$8),'data summary'!N$8,"")</f>
      </c>
      <c r="AD235" s="26"/>
      <c r="AE235" s="26"/>
    </row>
    <row r="236" spans="1:31" ht="15">
      <c r="A236" s="26"/>
      <c r="B236" s="11"/>
      <c r="C236" s="11"/>
      <c r="D236" s="11"/>
      <c r="E236" s="11"/>
      <c r="F236" s="12"/>
      <c r="G236" s="12"/>
      <c r="H236" s="12"/>
      <c r="I236" s="12"/>
      <c r="J236" s="64"/>
      <c r="K236" s="11"/>
      <c r="L236" s="11"/>
      <c r="M236" s="11"/>
      <c r="N236" s="25">
        <f ca="1" t="shared" si="15"/>
      </c>
      <c r="O236" s="25">
        <f ca="1" t="shared" si="16"/>
      </c>
      <c r="P236" s="1">
        <f t="shared" si="17"/>
      </c>
      <c r="Q236" s="1">
        <f ca="1" t="shared" si="18"/>
      </c>
      <c r="R236" s="1">
        <f t="shared" si="19"/>
      </c>
      <c r="S236" s="1">
        <f>IF(AND($Q236&gt;='data summary'!D$8,$P236&lt;='data summary'!D$8),'data summary'!D$8,"")</f>
      </c>
      <c r="T236" s="1">
        <f>IF(AND($Q236&gt;='data summary'!E$8,$P236&lt;='data summary'!E$8),'data summary'!E$8,"")</f>
      </c>
      <c r="U236" s="1">
        <f>IF(AND($Q236&gt;='data summary'!F$8,$P236&lt;='data summary'!F$8),'data summary'!F$8,"")</f>
      </c>
      <c r="V236" s="1">
        <f>IF(AND($Q236&gt;='data summary'!G$8,$P236&lt;='data summary'!G$8),'data summary'!G$8,"")</f>
      </c>
      <c r="W236" s="1">
        <f>IF(AND($Q236&gt;='data summary'!H$8,$P236&lt;='data summary'!H$8),'data summary'!H$8,"")</f>
      </c>
      <c r="X236" s="1">
        <f>IF(AND($Q236&gt;='data summary'!I$8,$P236&lt;='data summary'!I$8),'data summary'!I$8,"")</f>
      </c>
      <c r="Y236" s="1">
        <f>IF(AND($Q236&gt;='data summary'!J$8,$P236&lt;='data summary'!J$8),'data summary'!J$8,"")</f>
      </c>
      <c r="Z236" s="1">
        <f>IF(AND($Q236&gt;='data summary'!K$8,$P236&lt;='data summary'!K$8),'data summary'!K$8,"")</f>
      </c>
      <c r="AA236" s="1">
        <f>IF(AND($Q236&gt;='data summary'!L$8,$P236&lt;='data summary'!L$8),'data summary'!L$8,"")</f>
      </c>
      <c r="AB236" s="1">
        <f>IF(AND($Q236&gt;='data summary'!M$8,$P236&lt;='data summary'!M$8),'data summary'!M$8,"")</f>
      </c>
      <c r="AC236" s="1">
        <f>IF(AND($Q236&gt;='data summary'!N$8,$P236&lt;='data summary'!N$8),'data summary'!N$8,"")</f>
      </c>
      <c r="AD236" s="26"/>
      <c r="AE236" s="26"/>
    </row>
    <row r="237" spans="1:31" ht="15">
      <c r="A237" s="26"/>
      <c r="B237" s="11"/>
      <c r="C237" s="11"/>
      <c r="D237" s="11"/>
      <c r="E237" s="11"/>
      <c r="F237" s="12"/>
      <c r="G237" s="12"/>
      <c r="H237" s="12"/>
      <c r="I237" s="12"/>
      <c r="J237" s="64"/>
      <c r="K237" s="11"/>
      <c r="L237" s="11"/>
      <c r="M237" s="11"/>
      <c r="N237" s="25">
        <f ca="1" t="shared" si="15"/>
      </c>
      <c r="O237" s="25">
        <f ca="1" t="shared" si="16"/>
      </c>
      <c r="P237" s="1">
        <f t="shared" si="17"/>
      </c>
      <c r="Q237" s="1">
        <f ca="1" t="shared" si="18"/>
      </c>
      <c r="R237" s="1">
        <f t="shared" si="19"/>
      </c>
      <c r="S237" s="1">
        <f>IF(AND($Q237&gt;='data summary'!D$8,$P237&lt;='data summary'!D$8),'data summary'!D$8,"")</f>
      </c>
      <c r="T237" s="1">
        <f>IF(AND($Q237&gt;='data summary'!E$8,$P237&lt;='data summary'!E$8),'data summary'!E$8,"")</f>
      </c>
      <c r="U237" s="1">
        <f>IF(AND($Q237&gt;='data summary'!F$8,$P237&lt;='data summary'!F$8),'data summary'!F$8,"")</f>
      </c>
      <c r="V237" s="1">
        <f>IF(AND($Q237&gt;='data summary'!G$8,$P237&lt;='data summary'!G$8),'data summary'!G$8,"")</f>
      </c>
      <c r="W237" s="1">
        <f>IF(AND($Q237&gt;='data summary'!H$8,$P237&lt;='data summary'!H$8),'data summary'!H$8,"")</f>
      </c>
      <c r="X237" s="1">
        <f>IF(AND($Q237&gt;='data summary'!I$8,$P237&lt;='data summary'!I$8),'data summary'!I$8,"")</f>
      </c>
      <c r="Y237" s="1">
        <f>IF(AND($Q237&gt;='data summary'!J$8,$P237&lt;='data summary'!J$8),'data summary'!J$8,"")</f>
      </c>
      <c r="Z237" s="1">
        <f>IF(AND($Q237&gt;='data summary'!K$8,$P237&lt;='data summary'!K$8),'data summary'!K$8,"")</f>
      </c>
      <c r="AA237" s="1">
        <f>IF(AND($Q237&gt;='data summary'!L$8,$P237&lt;='data summary'!L$8),'data summary'!L$8,"")</f>
      </c>
      <c r="AB237" s="1">
        <f>IF(AND($Q237&gt;='data summary'!M$8,$P237&lt;='data summary'!M$8),'data summary'!M$8,"")</f>
      </c>
      <c r="AC237" s="1">
        <f>IF(AND($Q237&gt;='data summary'!N$8,$P237&lt;='data summary'!N$8),'data summary'!N$8,"")</f>
      </c>
      <c r="AD237" s="26"/>
      <c r="AE237" s="26"/>
    </row>
    <row r="238" spans="1:31" ht="15">
      <c r="A238" s="26"/>
      <c r="B238" s="11"/>
      <c r="C238" s="11"/>
      <c r="D238" s="11"/>
      <c r="E238" s="11"/>
      <c r="F238" s="12"/>
      <c r="G238" s="12"/>
      <c r="H238" s="12"/>
      <c r="I238" s="12"/>
      <c r="J238" s="64"/>
      <c r="K238" s="11"/>
      <c r="L238" s="11"/>
      <c r="M238" s="11"/>
      <c r="N238" s="25">
        <f ca="1" t="shared" si="15"/>
      </c>
      <c r="O238" s="25">
        <f ca="1" t="shared" si="16"/>
      </c>
      <c r="P238" s="1">
        <f t="shared" si="17"/>
      </c>
      <c r="Q238" s="1">
        <f ca="1" t="shared" si="18"/>
      </c>
      <c r="R238" s="1">
        <f t="shared" si="19"/>
      </c>
      <c r="S238" s="1">
        <f>IF(AND($Q238&gt;='data summary'!D$8,$P238&lt;='data summary'!D$8),'data summary'!D$8,"")</f>
      </c>
      <c r="T238" s="1">
        <f>IF(AND($Q238&gt;='data summary'!E$8,$P238&lt;='data summary'!E$8),'data summary'!E$8,"")</f>
      </c>
      <c r="U238" s="1">
        <f>IF(AND($Q238&gt;='data summary'!F$8,$P238&lt;='data summary'!F$8),'data summary'!F$8,"")</f>
      </c>
      <c r="V238" s="1">
        <f>IF(AND($Q238&gt;='data summary'!G$8,$P238&lt;='data summary'!G$8),'data summary'!G$8,"")</f>
      </c>
      <c r="W238" s="1">
        <f>IF(AND($Q238&gt;='data summary'!H$8,$P238&lt;='data summary'!H$8),'data summary'!H$8,"")</f>
      </c>
      <c r="X238" s="1">
        <f>IF(AND($Q238&gt;='data summary'!I$8,$P238&lt;='data summary'!I$8),'data summary'!I$8,"")</f>
      </c>
      <c r="Y238" s="1">
        <f>IF(AND($Q238&gt;='data summary'!J$8,$P238&lt;='data summary'!J$8),'data summary'!J$8,"")</f>
      </c>
      <c r="Z238" s="1">
        <f>IF(AND($Q238&gt;='data summary'!K$8,$P238&lt;='data summary'!K$8),'data summary'!K$8,"")</f>
      </c>
      <c r="AA238" s="1">
        <f>IF(AND($Q238&gt;='data summary'!L$8,$P238&lt;='data summary'!L$8),'data summary'!L$8,"")</f>
      </c>
      <c r="AB238" s="1">
        <f>IF(AND($Q238&gt;='data summary'!M$8,$P238&lt;='data summary'!M$8),'data summary'!M$8,"")</f>
      </c>
      <c r="AC238" s="1">
        <f>IF(AND($Q238&gt;='data summary'!N$8,$P238&lt;='data summary'!N$8),'data summary'!N$8,"")</f>
      </c>
      <c r="AD238" s="26"/>
      <c r="AE238" s="26"/>
    </row>
    <row r="239" spans="1:31" ht="15">
      <c r="A239" s="26"/>
      <c r="B239" s="11"/>
      <c r="C239" s="11"/>
      <c r="D239" s="11"/>
      <c r="E239" s="11"/>
      <c r="F239" s="12"/>
      <c r="G239" s="12"/>
      <c r="H239" s="12"/>
      <c r="I239" s="12"/>
      <c r="J239" s="64"/>
      <c r="K239" s="11"/>
      <c r="L239" s="11"/>
      <c r="M239" s="11"/>
      <c r="N239" s="25">
        <f ca="1" t="shared" si="15"/>
      </c>
      <c r="O239" s="25">
        <f ca="1" t="shared" si="16"/>
      </c>
      <c r="P239" s="1">
        <f t="shared" si="17"/>
      </c>
      <c r="Q239" s="1">
        <f ca="1" t="shared" si="18"/>
      </c>
      <c r="R239" s="1">
        <f t="shared" si="19"/>
      </c>
      <c r="S239" s="1">
        <f>IF(AND($Q239&gt;='data summary'!D$8,$P239&lt;='data summary'!D$8),'data summary'!D$8,"")</f>
      </c>
      <c r="T239" s="1">
        <f>IF(AND($Q239&gt;='data summary'!E$8,$P239&lt;='data summary'!E$8),'data summary'!E$8,"")</f>
      </c>
      <c r="U239" s="1">
        <f>IF(AND($Q239&gt;='data summary'!F$8,$P239&lt;='data summary'!F$8),'data summary'!F$8,"")</f>
      </c>
      <c r="V239" s="1">
        <f>IF(AND($Q239&gt;='data summary'!G$8,$P239&lt;='data summary'!G$8),'data summary'!G$8,"")</f>
      </c>
      <c r="W239" s="1">
        <f>IF(AND($Q239&gt;='data summary'!H$8,$P239&lt;='data summary'!H$8),'data summary'!H$8,"")</f>
      </c>
      <c r="X239" s="1">
        <f>IF(AND($Q239&gt;='data summary'!I$8,$P239&lt;='data summary'!I$8),'data summary'!I$8,"")</f>
      </c>
      <c r="Y239" s="1">
        <f>IF(AND($Q239&gt;='data summary'!J$8,$P239&lt;='data summary'!J$8),'data summary'!J$8,"")</f>
      </c>
      <c r="Z239" s="1">
        <f>IF(AND($Q239&gt;='data summary'!K$8,$P239&lt;='data summary'!K$8),'data summary'!K$8,"")</f>
      </c>
      <c r="AA239" s="1">
        <f>IF(AND($Q239&gt;='data summary'!L$8,$P239&lt;='data summary'!L$8),'data summary'!L$8,"")</f>
      </c>
      <c r="AB239" s="1">
        <f>IF(AND($Q239&gt;='data summary'!M$8,$P239&lt;='data summary'!M$8),'data summary'!M$8,"")</f>
      </c>
      <c r="AC239" s="1">
        <f>IF(AND($Q239&gt;='data summary'!N$8,$P239&lt;='data summary'!N$8),'data summary'!N$8,"")</f>
      </c>
      <c r="AD239" s="26"/>
      <c r="AE239" s="26"/>
    </row>
    <row r="240" spans="1:31" ht="15">
      <c r="A240" s="26"/>
      <c r="B240" s="11"/>
      <c r="C240" s="11"/>
      <c r="D240" s="11"/>
      <c r="E240" s="11"/>
      <c r="F240" s="12"/>
      <c r="G240" s="12"/>
      <c r="H240" s="12"/>
      <c r="I240" s="12"/>
      <c r="J240" s="64"/>
      <c r="K240" s="11"/>
      <c r="L240" s="11"/>
      <c r="M240" s="11"/>
      <c r="N240" s="25">
        <f ca="1" t="shared" si="15"/>
      </c>
      <c r="O240" s="25">
        <f ca="1" t="shared" si="16"/>
      </c>
      <c r="P240" s="1">
        <f t="shared" si="17"/>
      </c>
      <c r="Q240" s="1">
        <f ca="1" t="shared" si="18"/>
      </c>
      <c r="R240" s="1">
        <f t="shared" si="19"/>
      </c>
      <c r="S240" s="1">
        <f>IF(AND($Q240&gt;='data summary'!D$8,$P240&lt;='data summary'!D$8),'data summary'!D$8,"")</f>
      </c>
      <c r="T240" s="1">
        <f>IF(AND($Q240&gt;='data summary'!E$8,$P240&lt;='data summary'!E$8),'data summary'!E$8,"")</f>
      </c>
      <c r="U240" s="1">
        <f>IF(AND($Q240&gt;='data summary'!F$8,$P240&lt;='data summary'!F$8),'data summary'!F$8,"")</f>
      </c>
      <c r="V240" s="1">
        <f>IF(AND($Q240&gt;='data summary'!G$8,$P240&lt;='data summary'!G$8),'data summary'!G$8,"")</f>
      </c>
      <c r="W240" s="1">
        <f>IF(AND($Q240&gt;='data summary'!H$8,$P240&lt;='data summary'!H$8),'data summary'!H$8,"")</f>
      </c>
      <c r="X240" s="1">
        <f>IF(AND($Q240&gt;='data summary'!I$8,$P240&lt;='data summary'!I$8),'data summary'!I$8,"")</f>
      </c>
      <c r="Y240" s="1">
        <f>IF(AND($Q240&gt;='data summary'!J$8,$P240&lt;='data summary'!J$8),'data summary'!J$8,"")</f>
      </c>
      <c r="Z240" s="1">
        <f>IF(AND($Q240&gt;='data summary'!K$8,$P240&lt;='data summary'!K$8),'data summary'!K$8,"")</f>
      </c>
      <c r="AA240" s="1">
        <f>IF(AND($Q240&gt;='data summary'!L$8,$P240&lt;='data summary'!L$8),'data summary'!L$8,"")</f>
      </c>
      <c r="AB240" s="1">
        <f>IF(AND($Q240&gt;='data summary'!M$8,$P240&lt;='data summary'!M$8),'data summary'!M$8,"")</f>
      </c>
      <c r="AC240" s="1">
        <f>IF(AND($Q240&gt;='data summary'!N$8,$P240&lt;='data summary'!N$8),'data summary'!N$8,"")</f>
      </c>
      <c r="AD240" s="26"/>
      <c r="AE240" s="26"/>
    </row>
    <row r="241" spans="1:31" ht="15">
      <c r="A241" s="26"/>
      <c r="B241" s="11"/>
      <c r="C241" s="11"/>
      <c r="D241" s="11"/>
      <c r="E241" s="11"/>
      <c r="F241" s="12"/>
      <c r="G241" s="12"/>
      <c r="H241" s="12"/>
      <c r="I241" s="12"/>
      <c r="J241" s="64"/>
      <c r="K241" s="11"/>
      <c r="L241" s="11"/>
      <c r="M241" s="11"/>
      <c r="N241" s="25">
        <f ca="1" t="shared" si="15"/>
      </c>
      <c r="O241" s="25">
        <f ca="1" t="shared" si="16"/>
      </c>
      <c r="P241" s="1">
        <f t="shared" si="17"/>
      </c>
      <c r="Q241" s="1">
        <f ca="1" t="shared" si="18"/>
      </c>
      <c r="R241" s="1">
        <f t="shared" si="19"/>
      </c>
      <c r="S241" s="1">
        <f>IF(AND($Q241&gt;='data summary'!D$8,$P241&lt;='data summary'!D$8),'data summary'!D$8,"")</f>
      </c>
      <c r="T241" s="1">
        <f>IF(AND($Q241&gt;='data summary'!E$8,$P241&lt;='data summary'!E$8),'data summary'!E$8,"")</f>
      </c>
      <c r="U241" s="1">
        <f>IF(AND($Q241&gt;='data summary'!F$8,$P241&lt;='data summary'!F$8),'data summary'!F$8,"")</f>
      </c>
      <c r="V241" s="1">
        <f>IF(AND($Q241&gt;='data summary'!G$8,$P241&lt;='data summary'!G$8),'data summary'!G$8,"")</f>
      </c>
      <c r="W241" s="1">
        <f>IF(AND($Q241&gt;='data summary'!H$8,$P241&lt;='data summary'!H$8),'data summary'!H$8,"")</f>
      </c>
      <c r="X241" s="1">
        <f>IF(AND($Q241&gt;='data summary'!I$8,$P241&lt;='data summary'!I$8),'data summary'!I$8,"")</f>
      </c>
      <c r="Y241" s="1">
        <f>IF(AND($Q241&gt;='data summary'!J$8,$P241&lt;='data summary'!J$8),'data summary'!J$8,"")</f>
      </c>
      <c r="Z241" s="1">
        <f>IF(AND($Q241&gt;='data summary'!K$8,$P241&lt;='data summary'!K$8),'data summary'!K$8,"")</f>
      </c>
      <c r="AA241" s="1">
        <f>IF(AND($Q241&gt;='data summary'!L$8,$P241&lt;='data summary'!L$8),'data summary'!L$8,"")</f>
      </c>
      <c r="AB241" s="1">
        <f>IF(AND($Q241&gt;='data summary'!M$8,$P241&lt;='data summary'!M$8),'data summary'!M$8,"")</f>
      </c>
      <c r="AC241" s="1">
        <f>IF(AND($Q241&gt;='data summary'!N$8,$P241&lt;='data summary'!N$8),'data summary'!N$8,"")</f>
      </c>
      <c r="AD241" s="26"/>
      <c r="AE241" s="26"/>
    </row>
    <row r="242" spans="1:31" ht="15">
      <c r="A242" s="26"/>
      <c r="B242" s="11"/>
      <c r="C242" s="11"/>
      <c r="D242" s="11"/>
      <c r="E242" s="11"/>
      <c r="F242" s="12"/>
      <c r="G242" s="12"/>
      <c r="H242" s="12"/>
      <c r="I242" s="12"/>
      <c r="J242" s="64"/>
      <c r="K242" s="11"/>
      <c r="L242" s="11"/>
      <c r="M242" s="11"/>
      <c r="N242" s="25">
        <f ca="1" t="shared" si="15"/>
      </c>
      <c r="O242" s="25">
        <f ca="1" t="shared" si="16"/>
      </c>
      <c r="P242" s="1">
        <f t="shared" si="17"/>
      </c>
      <c r="Q242" s="1">
        <f ca="1" t="shared" si="18"/>
      </c>
      <c r="R242" s="1">
        <f t="shared" si="19"/>
      </c>
      <c r="S242" s="1">
        <f>IF(AND($Q242&gt;='data summary'!D$8,$P242&lt;='data summary'!D$8),'data summary'!D$8,"")</f>
      </c>
      <c r="T242" s="1">
        <f>IF(AND($Q242&gt;='data summary'!E$8,$P242&lt;='data summary'!E$8),'data summary'!E$8,"")</f>
      </c>
      <c r="U242" s="1">
        <f>IF(AND($Q242&gt;='data summary'!F$8,$P242&lt;='data summary'!F$8),'data summary'!F$8,"")</f>
      </c>
      <c r="V242" s="1">
        <f>IF(AND($Q242&gt;='data summary'!G$8,$P242&lt;='data summary'!G$8),'data summary'!G$8,"")</f>
      </c>
      <c r="W242" s="1">
        <f>IF(AND($Q242&gt;='data summary'!H$8,$P242&lt;='data summary'!H$8),'data summary'!H$8,"")</f>
      </c>
      <c r="X242" s="1">
        <f>IF(AND($Q242&gt;='data summary'!I$8,$P242&lt;='data summary'!I$8),'data summary'!I$8,"")</f>
      </c>
      <c r="Y242" s="1">
        <f>IF(AND($Q242&gt;='data summary'!J$8,$P242&lt;='data summary'!J$8),'data summary'!J$8,"")</f>
      </c>
      <c r="Z242" s="1">
        <f>IF(AND($Q242&gt;='data summary'!K$8,$P242&lt;='data summary'!K$8),'data summary'!K$8,"")</f>
      </c>
      <c r="AA242" s="1">
        <f>IF(AND($Q242&gt;='data summary'!L$8,$P242&lt;='data summary'!L$8),'data summary'!L$8,"")</f>
      </c>
      <c r="AB242" s="1">
        <f>IF(AND($Q242&gt;='data summary'!M$8,$P242&lt;='data summary'!M$8),'data summary'!M$8,"")</f>
      </c>
      <c r="AC242" s="1">
        <f>IF(AND($Q242&gt;='data summary'!N$8,$P242&lt;='data summary'!N$8),'data summary'!N$8,"")</f>
      </c>
      <c r="AD242" s="26"/>
      <c r="AE242" s="26"/>
    </row>
    <row r="243" spans="1:31" ht="15">
      <c r="A243" s="26"/>
      <c r="B243" s="11"/>
      <c r="C243" s="11"/>
      <c r="D243" s="11"/>
      <c r="E243" s="11"/>
      <c r="F243" s="12"/>
      <c r="G243" s="12"/>
      <c r="H243" s="12"/>
      <c r="I243" s="12"/>
      <c r="J243" s="64"/>
      <c r="K243" s="11"/>
      <c r="L243" s="11"/>
      <c r="M243" s="11"/>
      <c r="N243" s="25">
        <f ca="1" t="shared" si="15"/>
      </c>
      <c r="O243" s="25">
        <f ca="1" t="shared" si="16"/>
      </c>
      <c r="P243" s="1">
        <f t="shared" si="17"/>
      </c>
      <c r="Q243" s="1">
        <f ca="1" t="shared" si="18"/>
      </c>
      <c r="R243" s="1">
        <f t="shared" si="19"/>
      </c>
      <c r="S243" s="1">
        <f>IF(AND($Q243&gt;='data summary'!D$8,$P243&lt;='data summary'!D$8),'data summary'!D$8,"")</f>
      </c>
      <c r="T243" s="1">
        <f>IF(AND($Q243&gt;='data summary'!E$8,$P243&lt;='data summary'!E$8),'data summary'!E$8,"")</f>
      </c>
      <c r="U243" s="1">
        <f>IF(AND($Q243&gt;='data summary'!F$8,$P243&lt;='data summary'!F$8),'data summary'!F$8,"")</f>
      </c>
      <c r="V243" s="1">
        <f>IF(AND($Q243&gt;='data summary'!G$8,$P243&lt;='data summary'!G$8),'data summary'!G$8,"")</f>
      </c>
      <c r="W243" s="1">
        <f>IF(AND($Q243&gt;='data summary'!H$8,$P243&lt;='data summary'!H$8),'data summary'!H$8,"")</f>
      </c>
      <c r="X243" s="1">
        <f>IF(AND($Q243&gt;='data summary'!I$8,$P243&lt;='data summary'!I$8),'data summary'!I$8,"")</f>
      </c>
      <c r="Y243" s="1">
        <f>IF(AND($Q243&gt;='data summary'!J$8,$P243&lt;='data summary'!J$8),'data summary'!J$8,"")</f>
      </c>
      <c r="Z243" s="1">
        <f>IF(AND($Q243&gt;='data summary'!K$8,$P243&lt;='data summary'!K$8),'data summary'!K$8,"")</f>
      </c>
      <c r="AA243" s="1">
        <f>IF(AND($Q243&gt;='data summary'!L$8,$P243&lt;='data summary'!L$8),'data summary'!L$8,"")</f>
      </c>
      <c r="AB243" s="1">
        <f>IF(AND($Q243&gt;='data summary'!M$8,$P243&lt;='data summary'!M$8),'data summary'!M$8,"")</f>
      </c>
      <c r="AC243" s="1">
        <f>IF(AND($Q243&gt;='data summary'!N$8,$P243&lt;='data summary'!N$8),'data summary'!N$8,"")</f>
      </c>
      <c r="AD243" s="26"/>
      <c r="AE243" s="26"/>
    </row>
    <row r="244" spans="1:31" ht="15">
      <c r="A244" s="26"/>
      <c r="B244" s="11"/>
      <c r="C244" s="11"/>
      <c r="D244" s="11"/>
      <c r="E244" s="11"/>
      <c r="F244" s="12"/>
      <c r="G244" s="12"/>
      <c r="H244" s="12"/>
      <c r="I244" s="12"/>
      <c r="J244" s="64"/>
      <c r="K244" s="11"/>
      <c r="L244" s="11"/>
      <c r="M244" s="11"/>
      <c r="N244" s="25">
        <f ca="1" t="shared" si="15"/>
      </c>
      <c r="O244" s="25">
        <f ca="1" t="shared" si="16"/>
      </c>
      <c r="P244" s="1">
        <f t="shared" si="17"/>
      </c>
      <c r="Q244" s="1">
        <f ca="1" t="shared" si="18"/>
      </c>
      <c r="R244" s="1">
        <f t="shared" si="19"/>
      </c>
      <c r="S244" s="1">
        <f>IF(AND($Q244&gt;='data summary'!D$8,$P244&lt;='data summary'!D$8),'data summary'!D$8,"")</f>
      </c>
      <c r="T244" s="1">
        <f>IF(AND($Q244&gt;='data summary'!E$8,$P244&lt;='data summary'!E$8),'data summary'!E$8,"")</f>
      </c>
      <c r="U244" s="1">
        <f>IF(AND($Q244&gt;='data summary'!F$8,$P244&lt;='data summary'!F$8),'data summary'!F$8,"")</f>
      </c>
      <c r="V244" s="1">
        <f>IF(AND($Q244&gt;='data summary'!G$8,$P244&lt;='data summary'!G$8),'data summary'!G$8,"")</f>
      </c>
      <c r="W244" s="1">
        <f>IF(AND($Q244&gt;='data summary'!H$8,$P244&lt;='data summary'!H$8),'data summary'!H$8,"")</f>
      </c>
      <c r="X244" s="1">
        <f>IF(AND($Q244&gt;='data summary'!I$8,$P244&lt;='data summary'!I$8),'data summary'!I$8,"")</f>
      </c>
      <c r="Y244" s="1">
        <f>IF(AND($Q244&gt;='data summary'!J$8,$P244&lt;='data summary'!J$8),'data summary'!J$8,"")</f>
      </c>
      <c r="Z244" s="1">
        <f>IF(AND($Q244&gt;='data summary'!K$8,$P244&lt;='data summary'!K$8),'data summary'!K$8,"")</f>
      </c>
      <c r="AA244" s="1">
        <f>IF(AND($Q244&gt;='data summary'!L$8,$P244&lt;='data summary'!L$8),'data summary'!L$8,"")</f>
      </c>
      <c r="AB244" s="1">
        <f>IF(AND($Q244&gt;='data summary'!M$8,$P244&lt;='data summary'!M$8),'data summary'!M$8,"")</f>
      </c>
      <c r="AC244" s="1">
        <f>IF(AND($Q244&gt;='data summary'!N$8,$P244&lt;='data summary'!N$8),'data summary'!N$8,"")</f>
      </c>
      <c r="AD244" s="26"/>
      <c r="AE244" s="26"/>
    </row>
    <row r="245" spans="1:31" ht="15">
      <c r="A245" s="26"/>
      <c r="B245" s="11"/>
      <c r="C245" s="11"/>
      <c r="D245" s="11"/>
      <c r="E245" s="11"/>
      <c r="F245" s="12"/>
      <c r="G245" s="12"/>
      <c r="H245" s="12"/>
      <c r="I245" s="12"/>
      <c r="J245" s="64"/>
      <c r="K245" s="11"/>
      <c r="L245" s="11"/>
      <c r="M245" s="11"/>
      <c r="N245" s="25">
        <f ca="1" t="shared" si="15"/>
      </c>
      <c r="O245" s="25">
        <f ca="1" t="shared" si="16"/>
      </c>
      <c r="P245" s="1">
        <f t="shared" si="17"/>
      </c>
      <c r="Q245" s="1">
        <f ca="1" t="shared" si="18"/>
      </c>
      <c r="R245" s="1">
        <f t="shared" si="19"/>
      </c>
      <c r="S245" s="1">
        <f>IF(AND($Q245&gt;='data summary'!D$8,$P245&lt;='data summary'!D$8),'data summary'!D$8,"")</f>
      </c>
      <c r="T245" s="1">
        <f>IF(AND($Q245&gt;='data summary'!E$8,$P245&lt;='data summary'!E$8),'data summary'!E$8,"")</f>
      </c>
      <c r="U245" s="1">
        <f>IF(AND($Q245&gt;='data summary'!F$8,$P245&lt;='data summary'!F$8),'data summary'!F$8,"")</f>
      </c>
      <c r="V245" s="1">
        <f>IF(AND($Q245&gt;='data summary'!G$8,$P245&lt;='data summary'!G$8),'data summary'!G$8,"")</f>
      </c>
      <c r="W245" s="1">
        <f>IF(AND($Q245&gt;='data summary'!H$8,$P245&lt;='data summary'!H$8),'data summary'!H$8,"")</f>
      </c>
      <c r="X245" s="1">
        <f>IF(AND($Q245&gt;='data summary'!I$8,$P245&lt;='data summary'!I$8),'data summary'!I$8,"")</f>
      </c>
      <c r="Y245" s="1">
        <f>IF(AND($Q245&gt;='data summary'!J$8,$P245&lt;='data summary'!J$8),'data summary'!J$8,"")</f>
      </c>
      <c r="Z245" s="1">
        <f>IF(AND($Q245&gt;='data summary'!K$8,$P245&lt;='data summary'!K$8),'data summary'!K$8,"")</f>
      </c>
      <c r="AA245" s="1">
        <f>IF(AND($Q245&gt;='data summary'!L$8,$P245&lt;='data summary'!L$8),'data summary'!L$8,"")</f>
      </c>
      <c r="AB245" s="1">
        <f>IF(AND($Q245&gt;='data summary'!M$8,$P245&lt;='data summary'!M$8),'data summary'!M$8,"")</f>
      </c>
      <c r="AC245" s="1">
        <f>IF(AND($Q245&gt;='data summary'!N$8,$P245&lt;='data summary'!N$8),'data summary'!N$8,"")</f>
      </c>
      <c r="AD245" s="26"/>
      <c r="AE245" s="26"/>
    </row>
    <row r="246" spans="1:31" ht="15">
      <c r="A246" s="26"/>
      <c r="B246" s="11"/>
      <c r="C246" s="11"/>
      <c r="D246" s="11"/>
      <c r="E246" s="11"/>
      <c r="F246" s="12"/>
      <c r="G246" s="12"/>
      <c r="H246" s="12"/>
      <c r="I246" s="12"/>
      <c r="J246" s="64"/>
      <c r="K246" s="11"/>
      <c r="L246" s="11"/>
      <c r="M246" s="11"/>
      <c r="N246" s="25">
        <f ca="1" t="shared" si="15"/>
      </c>
      <c r="O246" s="25">
        <f ca="1" t="shared" si="16"/>
      </c>
      <c r="P246" s="1">
        <f t="shared" si="17"/>
      </c>
      <c r="Q246" s="1">
        <f ca="1" t="shared" si="18"/>
      </c>
      <c r="R246" s="1">
        <f t="shared" si="19"/>
      </c>
      <c r="S246" s="1">
        <f>IF(AND($Q246&gt;='data summary'!D$8,$P246&lt;='data summary'!D$8),'data summary'!D$8,"")</f>
      </c>
      <c r="T246" s="1">
        <f>IF(AND($Q246&gt;='data summary'!E$8,$P246&lt;='data summary'!E$8),'data summary'!E$8,"")</f>
      </c>
      <c r="U246" s="1">
        <f>IF(AND($Q246&gt;='data summary'!F$8,$P246&lt;='data summary'!F$8),'data summary'!F$8,"")</f>
      </c>
      <c r="V246" s="1">
        <f>IF(AND($Q246&gt;='data summary'!G$8,$P246&lt;='data summary'!G$8),'data summary'!G$8,"")</f>
      </c>
      <c r="W246" s="1">
        <f>IF(AND($Q246&gt;='data summary'!H$8,$P246&lt;='data summary'!H$8),'data summary'!H$8,"")</f>
      </c>
      <c r="X246" s="1">
        <f>IF(AND($Q246&gt;='data summary'!I$8,$P246&lt;='data summary'!I$8),'data summary'!I$8,"")</f>
      </c>
      <c r="Y246" s="1">
        <f>IF(AND($Q246&gt;='data summary'!J$8,$P246&lt;='data summary'!J$8),'data summary'!J$8,"")</f>
      </c>
      <c r="Z246" s="1">
        <f>IF(AND($Q246&gt;='data summary'!K$8,$P246&lt;='data summary'!K$8),'data summary'!K$8,"")</f>
      </c>
      <c r="AA246" s="1">
        <f>IF(AND($Q246&gt;='data summary'!L$8,$P246&lt;='data summary'!L$8),'data summary'!L$8,"")</f>
      </c>
      <c r="AB246" s="1">
        <f>IF(AND($Q246&gt;='data summary'!M$8,$P246&lt;='data summary'!M$8),'data summary'!M$8,"")</f>
      </c>
      <c r="AC246" s="1">
        <f>IF(AND($Q246&gt;='data summary'!N$8,$P246&lt;='data summary'!N$8),'data summary'!N$8,"")</f>
      </c>
      <c r="AD246" s="26"/>
      <c r="AE246" s="26"/>
    </row>
    <row r="247" spans="1:31" ht="15">
      <c r="A247" s="26"/>
      <c r="B247" s="11"/>
      <c r="C247" s="11"/>
      <c r="D247" s="11"/>
      <c r="E247" s="11"/>
      <c r="F247" s="12"/>
      <c r="G247" s="12"/>
      <c r="H247" s="12"/>
      <c r="I247" s="12"/>
      <c r="J247" s="64"/>
      <c r="K247" s="11"/>
      <c r="L247" s="11"/>
      <c r="M247" s="11"/>
      <c r="N247" s="25">
        <f ca="1" t="shared" si="15"/>
      </c>
      <c r="O247" s="25">
        <f ca="1" t="shared" si="16"/>
      </c>
      <c r="P247" s="1">
        <f t="shared" si="17"/>
      </c>
      <c r="Q247" s="1">
        <f ca="1" t="shared" si="18"/>
      </c>
      <c r="R247" s="1">
        <f t="shared" si="19"/>
      </c>
      <c r="S247" s="1">
        <f>IF(AND($Q247&gt;='data summary'!D$8,$P247&lt;='data summary'!D$8),'data summary'!D$8,"")</f>
      </c>
      <c r="T247" s="1">
        <f>IF(AND($Q247&gt;='data summary'!E$8,$P247&lt;='data summary'!E$8),'data summary'!E$8,"")</f>
      </c>
      <c r="U247" s="1">
        <f>IF(AND($Q247&gt;='data summary'!F$8,$P247&lt;='data summary'!F$8),'data summary'!F$8,"")</f>
      </c>
      <c r="V247" s="1">
        <f>IF(AND($Q247&gt;='data summary'!G$8,$P247&lt;='data summary'!G$8),'data summary'!G$8,"")</f>
      </c>
      <c r="W247" s="1">
        <f>IF(AND($Q247&gt;='data summary'!H$8,$P247&lt;='data summary'!H$8),'data summary'!H$8,"")</f>
      </c>
      <c r="X247" s="1">
        <f>IF(AND($Q247&gt;='data summary'!I$8,$P247&lt;='data summary'!I$8),'data summary'!I$8,"")</f>
      </c>
      <c r="Y247" s="1">
        <f>IF(AND($Q247&gt;='data summary'!J$8,$P247&lt;='data summary'!J$8),'data summary'!J$8,"")</f>
      </c>
      <c r="Z247" s="1">
        <f>IF(AND($Q247&gt;='data summary'!K$8,$P247&lt;='data summary'!K$8),'data summary'!K$8,"")</f>
      </c>
      <c r="AA247" s="1">
        <f>IF(AND($Q247&gt;='data summary'!L$8,$P247&lt;='data summary'!L$8),'data summary'!L$8,"")</f>
      </c>
      <c r="AB247" s="1">
        <f>IF(AND($Q247&gt;='data summary'!M$8,$P247&lt;='data summary'!M$8),'data summary'!M$8,"")</f>
      </c>
      <c r="AC247" s="1">
        <f>IF(AND($Q247&gt;='data summary'!N$8,$P247&lt;='data summary'!N$8),'data summary'!N$8,"")</f>
      </c>
      <c r="AD247" s="26"/>
      <c r="AE247" s="26"/>
    </row>
    <row r="248" spans="1:31" ht="15">
      <c r="A248" s="26"/>
      <c r="B248" s="11"/>
      <c r="C248" s="11"/>
      <c r="D248" s="11"/>
      <c r="E248" s="11"/>
      <c r="F248" s="12"/>
      <c r="G248" s="12"/>
      <c r="H248" s="12"/>
      <c r="I248" s="12"/>
      <c r="J248" s="64"/>
      <c r="K248" s="11"/>
      <c r="L248" s="11"/>
      <c r="M248" s="11"/>
      <c r="N248" s="25">
        <f ca="1" t="shared" si="15"/>
      </c>
      <c r="O248" s="25">
        <f ca="1" t="shared" si="16"/>
      </c>
      <c r="P248" s="1">
        <f t="shared" si="17"/>
      </c>
      <c r="Q248" s="1">
        <f ca="1" t="shared" si="18"/>
      </c>
      <c r="R248" s="1">
        <f t="shared" si="19"/>
      </c>
      <c r="S248" s="1">
        <f>IF(AND($Q248&gt;='data summary'!D$8,$P248&lt;='data summary'!D$8),'data summary'!D$8,"")</f>
      </c>
      <c r="T248" s="1">
        <f>IF(AND($Q248&gt;='data summary'!E$8,$P248&lt;='data summary'!E$8),'data summary'!E$8,"")</f>
      </c>
      <c r="U248" s="1">
        <f>IF(AND($Q248&gt;='data summary'!F$8,$P248&lt;='data summary'!F$8),'data summary'!F$8,"")</f>
      </c>
      <c r="V248" s="1">
        <f>IF(AND($Q248&gt;='data summary'!G$8,$P248&lt;='data summary'!G$8),'data summary'!G$8,"")</f>
      </c>
      <c r="W248" s="1">
        <f>IF(AND($Q248&gt;='data summary'!H$8,$P248&lt;='data summary'!H$8),'data summary'!H$8,"")</f>
      </c>
      <c r="X248" s="1">
        <f>IF(AND($Q248&gt;='data summary'!I$8,$P248&lt;='data summary'!I$8),'data summary'!I$8,"")</f>
      </c>
      <c r="Y248" s="1">
        <f>IF(AND($Q248&gt;='data summary'!J$8,$P248&lt;='data summary'!J$8),'data summary'!J$8,"")</f>
      </c>
      <c r="Z248" s="1">
        <f>IF(AND($Q248&gt;='data summary'!K$8,$P248&lt;='data summary'!K$8),'data summary'!K$8,"")</f>
      </c>
      <c r="AA248" s="1">
        <f>IF(AND($Q248&gt;='data summary'!L$8,$P248&lt;='data summary'!L$8),'data summary'!L$8,"")</f>
      </c>
      <c r="AB248" s="1">
        <f>IF(AND($Q248&gt;='data summary'!M$8,$P248&lt;='data summary'!M$8),'data summary'!M$8,"")</f>
      </c>
      <c r="AC248" s="1">
        <f>IF(AND($Q248&gt;='data summary'!N$8,$P248&lt;='data summary'!N$8),'data summary'!N$8,"")</f>
      </c>
      <c r="AD248" s="26"/>
      <c r="AE248" s="26"/>
    </row>
    <row r="249" spans="1:31" ht="15">
      <c r="A249" s="26"/>
      <c r="B249" s="11"/>
      <c r="C249" s="11"/>
      <c r="D249" s="11"/>
      <c r="E249" s="11"/>
      <c r="F249" s="12"/>
      <c r="G249" s="12"/>
      <c r="H249" s="12"/>
      <c r="I249" s="12"/>
      <c r="J249" s="64"/>
      <c r="K249" s="11"/>
      <c r="L249" s="11"/>
      <c r="M249" s="11"/>
      <c r="N249" s="25">
        <f ca="1" t="shared" si="15"/>
      </c>
      <c r="O249" s="25">
        <f ca="1" t="shared" si="16"/>
      </c>
      <c r="P249" s="1">
        <f t="shared" si="17"/>
      </c>
      <c r="Q249" s="1">
        <f ca="1" t="shared" si="18"/>
      </c>
      <c r="R249" s="1">
        <f t="shared" si="19"/>
      </c>
      <c r="S249" s="1">
        <f>IF(AND($Q249&gt;='data summary'!D$8,$P249&lt;='data summary'!D$8),'data summary'!D$8,"")</f>
      </c>
      <c r="T249" s="1">
        <f>IF(AND($Q249&gt;='data summary'!E$8,$P249&lt;='data summary'!E$8),'data summary'!E$8,"")</f>
      </c>
      <c r="U249" s="1">
        <f>IF(AND($Q249&gt;='data summary'!F$8,$P249&lt;='data summary'!F$8),'data summary'!F$8,"")</f>
      </c>
      <c r="V249" s="1">
        <f>IF(AND($Q249&gt;='data summary'!G$8,$P249&lt;='data summary'!G$8),'data summary'!G$8,"")</f>
      </c>
      <c r="W249" s="1">
        <f>IF(AND($Q249&gt;='data summary'!H$8,$P249&lt;='data summary'!H$8),'data summary'!H$8,"")</f>
      </c>
      <c r="X249" s="1">
        <f>IF(AND($Q249&gt;='data summary'!I$8,$P249&lt;='data summary'!I$8),'data summary'!I$8,"")</f>
      </c>
      <c r="Y249" s="1">
        <f>IF(AND($Q249&gt;='data summary'!J$8,$P249&lt;='data summary'!J$8),'data summary'!J$8,"")</f>
      </c>
      <c r="Z249" s="1">
        <f>IF(AND($Q249&gt;='data summary'!K$8,$P249&lt;='data summary'!K$8),'data summary'!K$8,"")</f>
      </c>
      <c r="AA249" s="1">
        <f>IF(AND($Q249&gt;='data summary'!L$8,$P249&lt;='data summary'!L$8),'data summary'!L$8,"")</f>
      </c>
      <c r="AB249" s="1">
        <f>IF(AND($Q249&gt;='data summary'!M$8,$P249&lt;='data summary'!M$8),'data summary'!M$8,"")</f>
      </c>
      <c r="AC249" s="1">
        <f>IF(AND($Q249&gt;='data summary'!N$8,$P249&lt;='data summary'!N$8),'data summary'!N$8,"")</f>
      </c>
      <c r="AD249" s="26"/>
      <c r="AE249" s="26"/>
    </row>
    <row r="250" spans="1:31" ht="15">
      <c r="A250" s="26"/>
      <c r="B250" s="11"/>
      <c r="C250" s="11"/>
      <c r="D250" s="11"/>
      <c r="E250" s="11"/>
      <c r="F250" s="12"/>
      <c r="G250" s="12"/>
      <c r="H250" s="12"/>
      <c r="I250" s="12"/>
      <c r="J250" s="64"/>
      <c r="K250" s="11"/>
      <c r="L250" s="11"/>
      <c r="M250" s="11"/>
      <c r="N250" s="25">
        <f ca="1" t="shared" si="15"/>
      </c>
      <c r="O250" s="25">
        <f ca="1" t="shared" si="16"/>
      </c>
      <c r="P250" s="1">
        <f t="shared" si="17"/>
      </c>
      <c r="Q250" s="1">
        <f ca="1" t="shared" si="18"/>
      </c>
      <c r="R250" s="1">
        <f t="shared" si="19"/>
      </c>
      <c r="S250" s="1">
        <f>IF(AND($Q250&gt;='data summary'!D$8,$P250&lt;='data summary'!D$8),'data summary'!D$8,"")</f>
      </c>
      <c r="T250" s="1">
        <f>IF(AND($Q250&gt;='data summary'!E$8,$P250&lt;='data summary'!E$8),'data summary'!E$8,"")</f>
      </c>
      <c r="U250" s="1">
        <f>IF(AND($Q250&gt;='data summary'!F$8,$P250&lt;='data summary'!F$8),'data summary'!F$8,"")</f>
      </c>
      <c r="V250" s="1">
        <f>IF(AND($Q250&gt;='data summary'!G$8,$P250&lt;='data summary'!G$8),'data summary'!G$8,"")</f>
      </c>
      <c r="W250" s="1">
        <f>IF(AND($Q250&gt;='data summary'!H$8,$P250&lt;='data summary'!H$8),'data summary'!H$8,"")</f>
      </c>
      <c r="X250" s="1">
        <f>IF(AND($Q250&gt;='data summary'!I$8,$P250&lt;='data summary'!I$8),'data summary'!I$8,"")</f>
      </c>
      <c r="Y250" s="1">
        <f>IF(AND($Q250&gt;='data summary'!J$8,$P250&lt;='data summary'!J$8),'data summary'!J$8,"")</f>
      </c>
      <c r="Z250" s="1">
        <f>IF(AND($Q250&gt;='data summary'!K$8,$P250&lt;='data summary'!K$8),'data summary'!K$8,"")</f>
      </c>
      <c r="AA250" s="1">
        <f>IF(AND($Q250&gt;='data summary'!L$8,$P250&lt;='data summary'!L$8),'data summary'!L$8,"")</f>
      </c>
      <c r="AB250" s="1">
        <f>IF(AND($Q250&gt;='data summary'!M$8,$P250&lt;='data summary'!M$8),'data summary'!M$8,"")</f>
      </c>
      <c r="AC250" s="1">
        <f>IF(AND($Q250&gt;='data summary'!N$8,$P250&lt;='data summary'!N$8),'data summary'!N$8,"")</f>
      </c>
      <c r="AD250" s="26"/>
      <c r="AE250" s="26"/>
    </row>
    <row r="251" spans="1:31" ht="15">
      <c r="A251" s="26"/>
      <c r="B251" s="11"/>
      <c r="C251" s="11"/>
      <c r="D251" s="11"/>
      <c r="E251" s="11"/>
      <c r="F251" s="12"/>
      <c r="G251" s="12"/>
      <c r="H251" s="12"/>
      <c r="I251" s="12"/>
      <c r="J251" s="64"/>
      <c r="K251" s="11"/>
      <c r="L251" s="11"/>
      <c r="M251" s="11"/>
      <c r="N251" s="25">
        <f ca="1" t="shared" si="15"/>
      </c>
      <c r="O251" s="25">
        <f ca="1" t="shared" si="16"/>
      </c>
      <c r="P251" s="1">
        <f t="shared" si="17"/>
      </c>
      <c r="Q251" s="1">
        <f ca="1" t="shared" si="18"/>
      </c>
      <c r="R251" s="1">
        <f t="shared" si="19"/>
      </c>
      <c r="S251" s="1">
        <f>IF(AND($Q251&gt;='data summary'!D$8,$P251&lt;='data summary'!D$8),'data summary'!D$8,"")</f>
      </c>
      <c r="T251" s="1">
        <f>IF(AND($Q251&gt;='data summary'!E$8,$P251&lt;='data summary'!E$8),'data summary'!E$8,"")</f>
      </c>
      <c r="U251" s="1">
        <f>IF(AND($Q251&gt;='data summary'!F$8,$P251&lt;='data summary'!F$8),'data summary'!F$8,"")</f>
      </c>
      <c r="V251" s="1">
        <f>IF(AND($Q251&gt;='data summary'!G$8,$P251&lt;='data summary'!G$8),'data summary'!G$8,"")</f>
      </c>
      <c r="W251" s="1">
        <f>IF(AND($Q251&gt;='data summary'!H$8,$P251&lt;='data summary'!H$8),'data summary'!H$8,"")</f>
      </c>
      <c r="X251" s="1">
        <f>IF(AND($Q251&gt;='data summary'!I$8,$P251&lt;='data summary'!I$8),'data summary'!I$8,"")</f>
      </c>
      <c r="Y251" s="1">
        <f>IF(AND($Q251&gt;='data summary'!J$8,$P251&lt;='data summary'!J$8),'data summary'!J$8,"")</f>
      </c>
      <c r="Z251" s="1">
        <f>IF(AND($Q251&gt;='data summary'!K$8,$P251&lt;='data summary'!K$8),'data summary'!K$8,"")</f>
      </c>
      <c r="AA251" s="1">
        <f>IF(AND($Q251&gt;='data summary'!L$8,$P251&lt;='data summary'!L$8),'data summary'!L$8,"")</f>
      </c>
      <c r="AB251" s="1">
        <f>IF(AND($Q251&gt;='data summary'!M$8,$P251&lt;='data summary'!M$8),'data summary'!M$8,"")</f>
      </c>
      <c r="AC251" s="1">
        <f>IF(AND($Q251&gt;='data summary'!N$8,$P251&lt;='data summary'!N$8),'data summary'!N$8,"")</f>
      </c>
      <c r="AD251" s="26"/>
      <c r="AE251" s="26"/>
    </row>
    <row r="252" spans="1:31" ht="15">
      <c r="A252" s="26"/>
      <c r="B252" s="11"/>
      <c r="C252" s="11"/>
      <c r="D252" s="11"/>
      <c r="E252" s="11"/>
      <c r="F252" s="12"/>
      <c r="G252" s="12"/>
      <c r="H252" s="12"/>
      <c r="I252" s="12"/>
      <c r="J252" s="64"/>
      <c r="K252" s="11"/>
      <c r="L252" s="11"/>
      <c r="M252" s="11"/>
      <c r="N252" s="25">
        <f ca="1" t="shared" si="15"/>
      </c>
      <c r="O252" s="25">
        <f ca="1" t="shared" si="16"/>
      </c>
      <c r="P252" s="1">
        <f t="shared" si="17"/>
      </c>
      <c r="Q252" s="1">
        <f ca="1" t="shared" si="18"/>
      </c>
      <c r="R252" s="1">
        <f t="shared" si="19"/>
      </c>
      <c r="S252" s="1">
        <f>IF(AND($Q252&gt;='data summary'!D$8,$P252&lt;='data summary'!D$8),'data summary'!D$8,"")</f>
      </c>
      <c r="T252" s="1">
        <f>IF(AND($Q252&gt;='data summary'!E$8,$P252&lt;='data summary'!E$8),'data summary'!E$8,"")</f>
      </c>
      <c r="U252" s="1">
        <f>IF(AND($Q252&gt;='data summary'!F$8,$P252&lt;='data summary'!F$8),'data summary'!F$8,"")</f>
      </c>
      <c r="V252" s="1">
        <f>IF(AND($Q252&gt;='data summary'!G$8,$P252&lt;='data summary'!G$8),'data summary'!G$8,"")</f>
      </c>
      <c r="W252" s="1">
        <f>IF(AND($Q252&gt;='data summary'!H$8,$P252&lt;='data summary'!H$8),'data summary'!H$8,"")</f>
      </c>
      <c r="X252" s="1">
        <f>IF(AND($Q252&gt;='data summary'!I$8,$P252&lt;='data summary'!I$8),'data summary'!I$8,"")</f>
      </c>
      <c r="Y252" s="1">
        <f>IF(AND($Q252&gt;='data summary'!J$8,$P252&lt;='data summary'!J$8),'data summary'!J$8,"")</f>
      </c>
      <c r="Z252" s="1">
        <f>IF(AND($Q252&gt;='data summary'!K$8,$P252&lt;='data summary'!K$8),'data summary'!K$8,"")</f>
      </c>
      <c r="AA252" s="1">
        <f>IF(AND($Q252&gt;='data summary'!L$8,$P252&lt;='data summary'!L$8),'data summary'!L$8,"")</f>
      </c>
      <c r="AB252" s="1">
        <f>IF(AND($Q252&gt;='data summary'!M$8,$P252&lt;='data summary'!M$8),'data summary'!M$8,"")</f>
      </c>
      <c r="AC252" s="1">
        <f>IF(AND($Q252&gt;='data summary'!N$8,$P252&lt;='data summary'!N$8),'data summary'!N$8,"")</f>
      </c>
      <c r="AD252" s="26"/>
      <c r="AE252" s="26"/>
    </row>
    <row r="253" spans="1:31" ht="15">
      <c r="A253" s="26"/>
      <c r="B253" s="11"/>
      <c r="C253" s="11"/>
      <c r="D253" s="11"/>
      <c r="E253" s="11"/>
      <c r="F253" s="12"/>
      <c r="G253" s="12"/>
      <c r="H253" s="12"/>
      <c r="I253" s="12"/>
      <c r="J253" s="64"/>
      <c r="K253" s="11"/>
      <c r="L253" s="11"/>
      <c r="M253" s="11"/>
      <c r="N253" s="25">
        <f ca="1" t="shared" si="15"/>
      </c>
      <c r="O253" s="25">
        <f ca="1" t="shared" si="16"/>
      </c>
      <c r="P253" s="1">
        <f t="shared" si="17"/>
      </c>
      <c r="Q253" s="1">
        <f ca="1" t="shared" si="18"/>
      </c>
      <c r="R253" s="1">
        <f t="shared" si="19"/>
      </c>
      <c r="S253" s="1">
        <f>IF(AND($Q253&gt;='data summary'!D$8,$P253&lt;='data summary'!D$8),'data summary'!D$8,"")</f>
      </c>
      <c r="T253" s="1">
        <f>IF(AND($Q253&gt;='data summary'!E$8,$P253&lt;='data summary'!E$8),'data summary'!E$8,"")</f>
      </c>
      <c r="U253" s="1">
        <f>IF(AND($Q253&gt;='data summary'!F$8,$P253&lt;='data summary'!F$8),'data summary'!F$8,"")</f>
      </c>
      <c r="V253" s="1">
        <f>IF(AND($Q253&gt;='data summary'!G$8,$P253&lt;='data summary'!G$8),'data summary'!G$8,"")</f>
      </c>
      <c r="W253" s="1">
        <f>IF(AND($Q253&gt;='data summary'!H$8,$P253&lt;='data summary'!H$8),'data summary'!H$8,"")</f>
      </c>
      <c r="X253" s="1">
        <f>IF(AND($Q253&gt;='data summary'!I$8,$P253&lt;='data summary'!I$8),'data summary'!I$8,"")</f>
      </c>
      <c r="Y253" s="1">
        <f>IF(AND($Q253&gt;='data summary'!J$8,$P253&lt;='data summary'!J$8),'data summary'!J$8,"")</f>
      </c>
      <c r="Z253" s="1">
        <f>IF(AND($Q253&gt;='data summary'!K$8,$P253&lt;='data summary'!K$8),'data summary'!K$8,"")</f>
      </c>
      <c r="AA253" s="1">
        <f>IF(AND($Q253&gt;='data summary'!L$8,$P253&lt;='data summary'!L$8),'data summary'!L$8,"")</f>
      </c>
      <c r="AB253" s="1">
        <f>IF(AND($Q253&gt;='data summary'!M$8,$P253&lt;='data summary'!M$8),'data summary'!M$8,"")</f>
      </c>
      <c r="AC253" s="1">
        <f>IF(AND($Q253&gt;='data summary'!N$8,$P253&lt;='data summary'!N$8),'data summary'!N$8,"")</f>
      </c>
      <c r="AD253" s="26"/>
      <c r="AE253" s="26"/>
    </row>
    <row r="254" spans="1:31" ht="15">
      <c r="A254" s="26"/>
      <c r="B254" s="11"/>
      <c r="C254" s="11"/>
      <c r="D254" s="11"/>
      <c r="E254" s="11"/>
      <c r="F254" s="12"/>
      <c r="G254" s="12"/>
      <c r="H254" s="12"/>
      <c r="I254" s="12"/>
      <c r="J254" s="64"/>
      <c r="K254" s="11"/>
      <c r="L254" s="11"/>
      <c r="M254" s="11"/>
      <c r="N254" s="25">
        <f ca="1" t="shared" si="15"/>
      </c>
      <c r="O254" s="25">
        <f ca="1" t="shared" si="16"/>
      </c>
      <c r="P254" s="1">
        <f t="shared" si="17"/>
      </c>
      <c r="Q254" s="1">
        <f ca="1" t="shared" si="18"/>
      </c>
      <c r="R254" s="1">
        <f t="shared" si="19"/>
      </c>
      <c r="S254" s="1">
        <f>IF(AND($Q254&gt;='data summary'!D$8,$P254&lt;='data summary'!D$8),'data summary'!D$8,"")</f>
      </c>
      <c r="T254" s="1">
        <f>IF(AND($Q254&gt;='data summary'!E$8,$P254&lt;='data summary'!E$8),'data summary'!E$8,"")</f>
      </c>
      <c r="U254" s="1">
        <f>IF(AND($Q254&gt;='data summary'!F$8,$P254&lt;='data summary'!F$8),'data summary'!F$8,"")</f>
      </c>
      <c r="V254" s="1">
        <f>IF(AND($Q254&gt;='data summary'!G$8,$P254&lt;='data summary'!G$8),'data summary'!G$8,"")</f>
      </c>
      <c r="W254" s="1">
        <f>IF(AND($Q254&gt;='data summary'!H$8,$P254&lt;='data summary'!H$8),'data summary'!H$8,"")</f>
      </c>
      <c r="X254" s="1">
        <f>IF(AND($Q254&gt;='data summary'!I$8,$P254&lt;='data summary'!I$8),'data summary'!I$8,"")</f>
      </c>
      <c r="Y254" s="1">
        <f>IF(AND($Q254&gt;='data summary'!J$8,$P254&lt;='data summary'!J$8),'data summary'!J$8,"")</f>
      </c>
      <c r="Z254" s="1">
        <f>IF(AND($Q254&gt;='data summary'!K$8,$P254&lt;='data summary'!K$8),'data summary'!K$8,"")</f>
      </c>
      <c r="AA254" s="1">
        <f>IF(AND($Q254&gt;='data summary'!L$8,$P254&lt;='data summary'!L$8),'data summary'!L$8,"")</f>
      </c>
      <c r="AB254" s="1">
        <f>IF(AND($Q254&gt;='data summary'!M$8,$P254&lt;='data summary'!M$8),'data summary'!M$8,"")</f>
      </c>
      <c r="AC254" s="1">
        <f>IF(AND($Q254&gt;='data summary'!N$8,$P254&lt;='data summary'!N$8),'data summary'!N$8,"")</f>
      </c>
      <c r="AD254" s="26"/>
      <c r="AE254" s="26"/>
    </row>
    <row r="255" spans="1:31" ht="15">
      <c r="A255" s="26"/>
      <c r="B255" s="11"/>
      <c r="C255" s="11"/>
      <c r="D255" s="11"/>
      <c r="E255" s="11"/>
      <c r="F255" s="12"/>
      <c r="G255" s="12"/>
      <c r="H255" s="12"/>
      <c r="I255" s="12"/>
      <c r="J255" s="64"/>
      <c r="K255" s="11"/>
      <c r="L255" s="11"/>
      <c r="M255" s="11"/>
      <c r="N255" s="25">
        <f ca="1" t="shared" si="15"/>
      </c>
      <c r="O255" s="25">
        <f ca="1" t="shared" si="16"/>
      </c>
      <c r="P255" s="1">
        <f t="shared" si="17"/>
      </c>
      <c r="Q255" s="1">
        <f ca="1" t="shared" si="18"/>
      </c>
      <c r="R255" s="1">
        <f t="shared" si="19"/>
      </c>
      <c r="S255" s="1">
        <f>IF(AND($Q255&gt;='data summary'!D$8,$P255&lt;='data summary'!D$8),'data summary'!D$8,"")</f>
      </c>
      <c r="T255" s="1">
        <f>IF(AND($Q255&gt;='data summary'!E$8,$P255&lt;='data summary'!E$8),'data summary'!E$8,"")</f>
      </c>
      <c r="U255" s="1">
        <f>IF(AND($Q255&gt;='data summary'!F$8,$P255&lt;='data summary'!F$8),'data summary'!F$8,"")</f>
      </c>
      <c r="V255" s="1">
        <f>IF(AND($Q255&gt;='data summary'!G$8,$P255&lt;='data summary'!G$8),'data summary'!G$8,"")</f>
      </c>
      <c r="W255" s="1">
        <f>IF(AND($Q255&gt;='data summary'!H$8,$P255&lt;='data summary'!H$8),'data summary'!H$8,"")</f>
      </c>
      <c r="X255" s="1">
        <f>IF(AND($Q255&gt;='data summary'!I$8,$P255&lt;='data summary'!I$8),'data summary'!I$8,"")</f>
      </c>
      <c r="Y255" s="1">
        <f>IF(AND($Q255&gt;='data summary'!J$8,$P255&lt;='data summary'!J$8),'data summary'!J$8,"")</f>
      </c>
      <c r="Z255" s="1">
        <f>IF(AND($Q255&gt;='data summary'!K$8,$P255&lt;='data summary'!K$8),'data summary'!K$8,"")</f>
      </c>
      <c r="AA255" s="1">
        <f>IF(AND($Q255&gt;='data summary'!L$8,$P255&lt;='data summary'!L$8),'data summary'!L$8,"")</f>
      </c>
      <c r="AB255" s="1">
        <f>IF(AND($Q255&gt;='data summary'!M$8,$P255&lt;='data summary'!M$8),'data summary'!M$8,"")</f>
      </c>
      <c r="AC255" s="1">
        <f>IF(AND($Q255&gt;='data summary'!N$8,$P255&lt;='data summary'!N$8),'data summary'!N$8,"")</f>
      </c>
      <c r="AD255" s="26"/>
      <c r="AE255" s="26"/>
    </row>
    <row r="256" spans="1:31" ht="15">
      <c r="A256" s="26"/>
      <c r="B256" s="11"/>
      <c r="C256" s="11"/>
      <c r="D256" s="11"/>
      <c r="E256" s="11"/>
      <c r="F256" s="12"/>
      <c r="G256" s="12"/>
      <c r="H256" s="12"/>
      <c r="I256" s="12"/>
      <c r="J256" s="64"/>
      <c r="K256" s="11"/>
      <c r="L256" s="11"/>
      <c r="M256" s="11"/>
      <c r="N256" s="25">
        <f ca="1" t="shared" si="15"/>
      </c>
      <c r="O256" s="25">
        <f ca="1" t="shared" si="16"/>
      </c>
      <c r="P256" s="1">
        <f t="shared" si="17"/>
      </c>
      <c r="Q256" s="1">
        <f ca="1" t="shared" si="18"/>
      </c>
      <c r="R256" s="1">
        <f t="shared" si="19"/>
      </c>
      <c r="S256" s="1">
        <f>IF(AND($Q256&gt;='data summary'!D$8,$P256&lt;='data summary'!D$8),'data summary'!D$8,"")</f>
      </c>
      <c r="T256" s="1">
        <f>IF(AND($Q256&gt;='data summary'!E$8,$P256&lt;='data summary'!E$8),'data summary'!E$8,"")</f>
      </c>
      <c r="U256" s="1">
        <f>IF(AND($Q256&gt;='data summary'!F$8,$P256&lt;='data summary'!F$8),'data summary'!F$8,"")</f>
      </c>
      <c r="V256" s="1">
        <f>IF(AND($Q256&gt;='data summary'!G$8,$P256&lt;='data summary'!G$8),'data summary'!G$8,"")</f>
      </c>
      <c r="W256" s="1">
        <f>IF(AND($Q256&gt;='data summary'!H$8,$P256&lt;='data summary'!H$8),'data summary'!H$8,"")</f>
      </c>
      <c r="X256" s="1">
        <f>IF(AND($Q256&gt;='data summary'!I$8,$P256&lt;='data summary'!I$8),'data summary'!I$8,"")</f>
      </c>
      <c r="Y256" s="1">
        <f>IF(AND($Q256&gt;='data summary'!J$8,$P256&lt;='data summary'!J$8),'data summary'!J$8,"")</f>
      </c>
      <c r="Z256" s="1">
        <f>IF(AND($Q256&gt;='data summary'!K$8,$P256&lt;='data summary'!K$8),'data summary'!K$8,"")</f>
      </c>
      <c r="AA256" s="1">
        <f>IF(AND($Q256&gt;='data summary'!L$8,$P256&lt;='data summary'!L$8),'data summary'!L$8,"")</f>
      </c>
      <c r="AB256" s="1">
        <f>IF(AND($Q256&gt;='data summary'!M$8,$P256&lt;='data summary'!M$8),'data summary'!M$8,"")</f>
      </c>
      <c r="AC256" s="1">
        <f>IF(AND($Q256&gt;='data summary'!N$8,$P256&lt;='data summary'!N$8),'data summary'!N$8,"")</f>
      </c>
      <c r="AD256" s="26"/>
      <c r="AE256" s="26"/>
    </row>
    <row r="257" spans="1:31" ht="15">
      <c r="A257" s="26"/>
      <c r="B257" s="11"/>
      <c r="C257" s="11"/>
      <c r="D257" s="11"/>
      <c r="E257" s="11"/>
      <c r="F257" s="12"/>
      <c r="G257" s="12"/>
      <c r="H257" s="12"/>
      <c r="I257" s="12"/>
      <c r="J257" s="64"/>
      <c r="K257" s="11"/>
      <c r="L257" s="11"/>
      <c r="M257" s="11"/>
      <c r="N257" s="25">
        <f ca="1" t="shared" si="15"/>
      </c>
      <c r="O257" s="25">
        <f ca="1" t="shared" si="16"/>
      </c>
      <c r="P257" s="1">
        <f t="shared" si="17"/>
      </c>
      <c r="Q257" s="1">
        <f ca="1" t="shared" si="18"/>
      </c>
      <c r="R257" s="1">
        <f t="shared" si="19"/>
      </c>
      <c r="S257" s="1">
        <f>IF(AND($Q257&gt;='data summary'!D$8,$P257&lt;='data summary'!D$8),'data summary'!D$8,"")</f>
      </c>
      <c r="T257" s="1">
        <f>IF(AND($Q257&gt;='data summary'!E$8,$P257&lt;='data summary'!E$8),'data summary'!E$8,"")</f>
      </c>
      <c r="U257" s="1">
        <f>IF(AND($Q257&gt;='data summary'!F$8,$P257&lt;='data summary'!F$8),'data summary'!F$8,"")</f>
      </c>
      <c r="V257" s="1">
        <f>IF(AND($Q257&gt;='data summary'!G$8,$P257&lt;='data summary'!G$8),'data summary'!G$8,"")</f>
      </c>
      <c r="W257" s="1">
        <f>IF(AND($Q257&gt;='data summary'!H$8,$P257&lt;='data summary'!H$8),'data summary'!H$8,"")</f>
      </c>
      <c r="X257" s="1">
        <f>IF(AND($Q257&gt;='data summary'!I$8,$P257&lt;='data summary'!I$8),'data summary'!I$8,"")</f>
      </c>
      <c r="Y257" s="1">
        <f>IF(AND($Q257&gt;='data summary'!J$8,$P257&lt;='data summary'!J$8),'data summary'!J$8,"")</f>
      </c>
      <c r="Z257" s="1">
        <f>IF(AND($Q257&gt;='data summary'!K$8,$P257&lt;='data summary'!K$8),'data summary'!K$8,"")</f>
      </c>
      <c r="AA257" s="1">
        <f>IF(AND($Q257&gt;='data summary'!L$8,$P257&lt;='data summary'!L$8),'data summary'!L$8,"")</f>
      </c>
      <c r="AB257" s="1">
        <f>IF(AND($Q257&gt;='data summary'!M$8,$P257&lt;='data summary'!M$8),'data summary'!M$8,"")</f>
      </c>
      <c r="AC257" s="1">
        <f>IF(AND($Q257&gt;='data summary'!N$8,$P257&lt;='data summary'!N$8),'data summary'!N$8,"")</f>
      </c>
      <c r="AD257" s="26"/>
      <c r="AE257" s="26"/>
    </row>
    <row r="258" spans="1:31" ht="15">
      <c r="A258" s="26"/>
      <c r="B258" s="11"/>
      <c r="C258" s="11"/>
      <c r="D258" s="11"/>
      <c r="E258" s="11"/>
      <c r="F258" s="12"/>
      <c r="G258" s="12"/>
      <c r="H258" s="12"/>
      <c r="I258" s="12"/>
      <c r="J258" s="64"/>
      <c r="K258" s="11"/>
      <c r="L258" s="11"/>
      <c r="M258" s="11"/>
      <c r="N258" s="25">
        <f aca="true" ca="1" t="shared" si="20" ref="N258:N300">IF(D258="","",IF(J258="",DATEDIF(D258,TODAY(),"y")&amp;" years, "&amp;DATEDIF(D258,TODAY(),"ym")&amp;" month",DATEDIF(D258,J258,"y")&amp;" years, "&amp;DATEDIF(D258,J258,"ym")&amp;" months"))</f>
      </c>
      <c r="O258" s="25">
        <f aca="true" ca="1" t="shared" si="21" ref="O258:O300">IF(D258="","",IF(J258="",DATEDIF(D258,TODAY(),"m"),DATEDIF(D258,J258,"m")))</f>
      </c>
      <c r="P258" s="1">
        <f aca="true" t="shared" si="22" ref="P258:P300">IF(B258="","",YEAR(D258))</f>
      </c>
      <c r="Q258" s="1">
        <f aca="true" ca="1" t="shared" si="23" ref="Q258:Q300">IF(C258="","",IF(J258="",YEAR(TODAY()),YEAR(J258)))</f>
      </c>
      <c r="R258" s="1">
        <f aca="true" t="shared" si="24" ref="R258:R300">IF(J258="","",YEAR(J258))</f>
      </c>
      <c r="S258" s="1">
        <f>IF(AND($Q258&gt;='data summary'!D$8,$P258&lt;='data summary'!D$8),'data summary'!D$8,"")</f>
      </c>
      <c r="T258" s="1">
        <f>IF(AND($Q258&gt;='data summary'!E$8,$P258&lt;='data summary'!E$8),'data summary'!E$8,"")</f>
      </c>
      <c r="U258" s="1">
        <f>IF(AND($Q258&gt;='data summary'!F$8,$P258&lt;='data summary'!F$8),'data summary'!F$8,"")</f>
      </c>
      <c r="V258" s="1">
        <f>IF(AND($Q258&gt;='data summary'!G$8,$P258&lt;='data summary'!G$8),'data summary'!G$8,"")</f>
      </c>
      <c r="W258" s="1">
        <f>IF(AND($Q258&gt;='data summary'!H$8,$P258&lt;='data summary'!H$8),'data summary'!H$8,"")</f>
      </c>
      <c r="X258" s="1">
        <f>IF(AND($Q258&gt;='data summary'!I$8,$P258&lt;='data summary'!I$8),'data summary'!I$8,"")</f>
      </c>
      <c r="Y258" s="1">
        <f>IF(AND($Q258&gt;='data summary'!J$8,$P258&lt;='data summary'!J$8),'data summary'!J$8,"")</f>
      </c>
      <c r="Z258" s="1">
        <f>IF(AND($Q258&gt;='data summary'!K$8,$P258&lt;='data summary'!K$8),'data summary'!K$8,"")</f>
      </c>
      <c r="AA258" s="1">
        <f>IF(AND($Q258&gt;='data summary'!L$8,$P258&lt;='data summary'!L$8),'data summary'!L$8,"")</f>
      </c>
      <c r="AB258" s="1">
        <f>IF(AND($Q258&gt;='data summary'!M$8,$P258&lt;='data summary'!M$8),'data summary'!M$8,"")</f>
      </c>
      <c r="AC258" s="1">
        <f>IF(AND($Q258&gt;='data summary'!N$8,$P258&lt;='data summary'!N$8),'data summary'!N$8,"")</f>
      </c>
      <c r="AD258" s="26"/>
      <c r="AE258" s="26"/>
    </row>
    <row r="259" spans="1:31" ht="15">
      <c r="A259" s="26"/>
      <c r="B259" s="11"/>
      <c r="C259" s="11"/>
      <c r="D259" s="11"/>
      <c r="E259" s="11"/>
      <c r="F259" s="12"/>
      <c r="G259" s="12"/>
      <c r="H259" s="12"/>
      <c r="I259" s="12"/>
      <c r="J259" s="64"/>
      <c r="K259" s="11"/>
      <c r="L259" s="11"/>
      <c r="M259" s="11"/>
      <c r="N259" s="25">
        <f ca="1" t="shared" si="20"/>
      </c>
      <c r="O259" s="25">
        <f ca="1" t="shared" si="21"/>
      </c>
      <c r="P259" s="1">
        <f t="shared" si="22"/>
      </c>
      <c r="Q259" s="1">
        <f ca="1" t="shared" si="23"/>
      </c>
      <c r="R259" s="1">
        <f t="shared" si="24"/>
      </c>
      <c r="S259" s="1">
        <f>IF(AND($Q259&gt;='data summary'!D$8,$P259&lt;='data summary'!D$8),'data summary'!D$8,"")</f>
      </c>
      <c r="T259" s="1">
        <f>IF(AND($Q259&gt;='data summary'!E$8,$P259&lt;='data summary'!E$8),'data summary'!E$8,"")</f>
      </c>
      <c r="U259" s="1">
        <f>IF(AND($Q259&gt;='data summary'!F$8,$P259&lt;='data summary'!F$8),'data summary'!F$8,"")</f>
      </c>
      <c r="V259" s="1">
        <f>IF(AND($Q259&gt;='data summary'!G$8,$P259&lt;='data summary'!G$8),'data summary'!G$8,"")</f>
      </c>
      <c r="W259" s="1">
        <f>IF(AND($Q259&gt;='data summary'!H$8,$P259&lt;='data summary'!H$8),'data summary'!H$8,"")</f>
      </c>
      <c r="X259" s="1">
        <f>IF(AND($Q259&gt;='data summary'!I$8,$P259&lt;='data summary'!I$8),'data summary'!I$8,"")</f>
      </c>
      <c r="Y259" s="1">
        <f>IF(AND($Q259&gt;='data summary'!J$8,$P259&lt;='data summary'!J$8),'data summary'!J$8,"")</f>
      </c>
      <c r="Z259" s="1">
        <f>IF(AND($Q259&gt;='data summary'!K$8,$P259&lt;='data summary'!K$8),'data summary'!K$8,"")</f>
      </c>
      <c r="AA259" s="1">
        <f>IF(AND($Q259&gt;='data summary'!L$8,$P259&lt;='data summary'!L$8),'data summary'!L$8,"")</f>
      </c>
      <c r="AB259" s="1">
        <f>IF(AND($Q259&gt;='data summary'!M$8,$P259&lt;='data summary'!M$8),'data summary'!M$8,"")</f>
      </c>
      <c r="AC259" s="1">
        <f>IF(AND($Q259&gt;='data summary'!N$8,$P259&lt;='data summary'!N$8),'data summary'!N$8,"")</f>
      </c>
      <c r="AD259" s="26"/>
      <c r="AE259" s="26"/>
    </row>
    <row r="260" spans="1:31" ht="15">
      <c r="A260" s="26"/>
      <c r="B260" s="11"/>
      <c r="C260" s="11"/>
      <c r="D260" s="11"/>
      <c r="E260" s="11"/>
      <c r="F260" s="12"/>
      <c r="G260" s="12"/>
      <c r="H260" s="12"/>
      <c r="I260" s="12"/>
      <c r="J260" s="64"/>
      <c r="K260" s="11"/>
      <c r="L260" s="11"/>
      <c r="M260" s="11"/>
      <c r="N260" s="25">
        <f ca="1" t="shared" si="20"/>
      </c>
      <c r="O260" s="25">
        <f ca="1" t="shared" si="21"/>
      </c>
      <c r="P260" s="1">
        <f t="shared" si="22"/>
      </c>
      <c r="Q260" s="1">
        <f ca="1" t="shared" si="23"/>
      </c>
      <c r="R260" s="1">
        <f t="shared" si="24"/>
      </c>
      <c r="S260" s="1">
        <f>IF(AND($Q260&gt;='data summary'!D$8,$P260&lt;='data summary'!D$8),'data summary'!D$8,"")</f>
      </c>
      <c r="T260" s="1">
        <f>IF(AND($Q260&gt;='data summary'!E$8,$P260&lt;='data summary'!E$8),'data summary'!E$8,"")</f>
      </c>
      <c r="U260" s="1">
        <f>IF(AND($Q260&gt;='data summary'!F$8,$P260&lt;='data summary'!F$8),'data summary'!F$8,"")</f>
      </c>
      <c r="V260" s="1">
        <f>IF(AND($Q260&gt;='data summary'!G$8,$P260&lt;='data summary'!G$8),'data summary'!G$8,"")</f>
      </c>
      <c r="W260" s="1">
        <f>IF(AND($Q260&gt;='data summary'!H$8,$P260&lt;='data summary'!H$8),'data summary'!H$8,"")</f>
      </c>
      <c r="X260" s="1">
        <f>IF(AND($Q260&gt;='data summary'!I$8,$P260&lt;='data summary'!I$8),'data summary'!I$8,"")</f>
      </c>
      <c r="Y260" s="1">
        <f>IF(AND($Q260&gt;='data summary'!J$8,$P260&lt;='data summary'!J$8),'data summary'!J$8,"")</f>
      </c>
      <c r="Z260" s="1">
        <f>IF(AND($Q260&gt;='data summary'!K$8,$P260&lt;='data summary'!K$8),'data summary'!K$8,"")</f>
      </c>
      <c r="AA260" s="1">
        <f>IF(AND($Q260&gt;='data summary'!L$8,$P260&lt;='data summary'!L$8),'data summary'!L$8,"")</f>
      </c>
      <c r="AB260" s="1">
        <f>IF(AND($Q260&gt;='data summary'!M$8,$P260&lt;='data summary'!M$8),'data summary'!M$8,"")</f>
      </c>
      <c r="AC260" s="1">
        <f>IF(AND($Q260&gt;='data summary'!N$8,$P260&lt;='data summary'!N$8),'data summary'!N$8,"")</f>
      </c>
      <c r="AD260" s="26"/>
      <c r="AE260" s="26"/>
    </row>
    <row r="261" spans="1:31" ht="15">
      <c r="A261" s="26"/>
      <c r="B261" s="11"/>
      <c r="C261" s="11"/>
      <c r="D261" s="11"/>
      <c r="E261" s="11"/>
      <c r="F261" s="12"/>
      <c r="G261" s="12"/>
      <c r="H261" s="12"/>
      <c r="I261" s="12"/>
      <c r="J261" s="64"/>
      <c r="K261" s="11"/>
      <c r="L261" s="11"/>
      <c r="M261" s="11"/>
      <c r="N261" s="25">
        <f ca="1" t="shared" si="20"/>
      </c>
      <c r="O261" s="25">
        <f ca="1" t="shared" si="21"/>
      </c>
      <c r="P261" s="1">
        <f t="shared" si="22"/>
      </c>
      <c r="Q261" s="1">
        <f ca="1" t="shared" si="23"/>
      </c>
      <c r="R261" s="1">
        <f t="shared" si="24"/>
      </c>
      <c r="S261" s="1">
        <f>IF(AND($Q261&gt;='data summary'!D$8,$P261&lt;='data summary'!D$8),'data summary'!D$8,"")</f>
      </c>
      <c r="T261" s="1">
        <f>IF(AND($Q261&gt;='data summary'!E$8,$P261&lt;='data summary'!E$8),'data summary'!E$8,"")</f>
      </c>
      <c r="U261" s="1">
        <f>IF(AND($Q261&gt;='data summary'!F$8,$P261&lt;='data summary'!F$8),'data summary'!F$8,"")</f>
      </c>
      <c r="V261" s="1">
        <f>IF(AND($Q261&gt;='data summary'!G$8,$P261&lt;='data summary'!G$8),'data summary'!G$8,"")</f>
      </c>
      <c r="W261" s="1">
        <f>IF(AND($Q261&gt;='data summary'!H$8,$P261&lt;='data summary'!H$8),'data summary'!H$8,"")</f>
      </c>
      <c r="X261" s="1">
        <f>IF(AND($Q261&gt;='data summary'!I$8,$P261&lt;='data summary'!I$8),'data summary'!I$8,"")</f>
      </c>
      <c r="Y261" s="1">
        <f>IF(AND($Q261&gt;='data summary'!J$8,$P261&lt;='data summary'!J$8),'data summary'!J$8,"")</f>
      </c>
      <c r="Z261" s="1">
        <f>IF(AND($Q261&gt;='data summary'!K$8,$P261&lt;='data summary'!K$8),'data summary'!K$8,"")</f>
      </c>
      <c r="AA261" s="1">
        <f>IF(AND($Q261&gt;='data summary'!L$8,$P261&lt;='data summary'!L$8),'data summary'!L$8,"")</f>
      </c>
      <c r="AB261" s="1">
        <f>IF(AND($Q261&gt;='data summary'!M$8,$P261&lt;='data summary'!M$8),'data summary'!M$8,"")</f>
      </c>
      <c r="AC261" s="1">
        <f>IF(AND($Q261&gt;='data summary'!N$8,$P261&lt;='data summary'!N$8),'data summary'!N$8,"")</f>
      </c>
      <c r="AD261" s="26"/>
      <c r="AE261" s="26"/>
    </row>
    <row r="262" spans="1:31" ht="15">
      <c r="A262" s="26"/>
      <c r="B262" s="11"/>
      <c r="C262" s="11"/>
      <c r="D262" s="11"/>
      <c r="E262" s="11"/>
      <c r="F262" s="12"/>
      <c r="G262" s="12"/>
      <c r="H262" s="12"/>
      <c r="I262" s="12"/>
      <c r="J262" s="64"/>
      <c r="K262" s="11"/>
      <c r="L262" s="11"/>
      <c r="M262" s="11"/>
      <c r="N262" s="25">
        <f ca="1" t="shared" si="20"/>
      </c>
      <c r="O262" s="25">
        <f ca="1" t="shared" si="21"/>
      </c>
      <c r="P262" s="1">
        <f t="shared" si="22"/>
      </c>
      <c r="Q262" s="1">
        <f ca="1" t="shared" si="23"/>
      </c>
      <c r="R262" s="1">
        <f t="shared" si="24"/>
      </c>
      <c r="S262" s="1">
        <f>IF(AND($Q262&gt;='data summary'!D$8,$P262&lt;='data summary'!D$8),'data summary'!D$8,"")</f>
      </c>
      <c r="T262" s="1">
        <f>IF(AND($Q262&gt;='data summary'!E$8,$P262&lt;='data summary'!E$8),'data summary'!E$8,"")</f>
      </c>
      <c r="U262" s="1">
        <f>IF(AND($Q262&gt;='data summary'!F$8,$P262&lt;='data summary'!F$8),'data summary'!F$8,"")</f>
      </c>
      <c r="V262" s="1">
        <f>IF(AND($Q262&gt;='data summary'!G$8,$P262&lt;='data summary'!G$8),'data summary'!G$8,"")</f>
      </c>
      <c r="W262" s="1">
        <f>IF(AND($Q262&gt;='data summary'!H$8,$P262&lt;='data summary'!H$8),'data summary'!H$8,"")</f>
      </c>
      <c r="X262" s="1">
        <f>IF(AND($Q262&gt;='data summary'!I$8,$P262&lt;='data summary'!I$8),'data summary'!I$8,"")</f>
      </c>
      <c r="Y262" s="1">
        <f>IF(AND($Q262&gt;='data summary'!J$8,$P262&lt;='data summary'!J$8),'data summary'!J$8,"")</f>
      </c>
      <c r="Z262" s="1">
        <f>IF(AND($Q262&gt;='data summary'!K$8,$P262&lt;='data summary'!K$8),'data summary'!K$8,"")</f>
      </c>
      <c r="AA262" s="1">
        <f>IF(AND($Q262&gt;='data summary'!L$8,$P262&lt;='data summary'!L$8),'data summary'!L$8,"")</f>
      </c>
      <c r="AB262" s="1">
        <f>IF(AND($Q262&gt;='data summary'!M$8,$P262&lt;='data summary'!M$8),'data summary'!M$8,"")</f>
      </c>
      <c r="AC262" s="1">
        <f>IF(AND($Q262&gt;='data summary'!N$8,$P262&lt;='data summary'!N$8),'data summary'!N$8,"")</f>
      </c>
      <c r="AD262" s="26"/>
      <c r="AE262" s="26"/>
    </row>
    <row r="263" spans="1:31" ht="15">
      <c r="A263" s="26"/>
      <c r="B263" s="11"/>
      <c r="C263" s="11"/>
      <c r="D263" s="11"/>
      <c r="E263" s="11"/>
      <c r="F263" s="12"/>
      <c r="G263" s="12"/>
      <c r="H263" s="12"/>
      <c r="I263" s="12"/>
      <c r="J263" s="64"/>
      <c r="K263" s="11"/>
      <c r="L263" s="11"/>
      <c r="M263" s="11"/>
      <c r="N263" s="25">
        <f ca="1" t="shared" si="20"/>
      </c>
      <c r="O263" s="25">
        <f ca="1" t="shared" si="21"/>
      </c>
      <c r="P263" s="1">
        <f t="shared" si="22"/>
      </c>
      <c r="Q263" s="1">
        <f ca="1" t="shared" si="23"/>
      </c>
      <c r="R263" s="1">
        <f t="shared" si="24"/>
      </c>
      <c r="S263" s="1">
        <f>IF(AND($Q263&gt;='data summary'!D$8,$P263&lt;='data summary'!D$8),'data summary'!D$8,"")</f>
      </c>
      <c r="T263" s="1">
        <f>IF(AND($Q263&gt;='data summary'!E$8,$P263&lt;='data summary'!E$8),'data summary'!E$8,"")</f>
      </c>
      <c r="U263" s="1">
        <f>IF(AND($Q263&gt;='data summary'!F$8,$P263&lt;='data summary'!F$8),'data summary'!F$8,"")</f>
      </c>
      <c r="V263" s="1">
        <f>IF(AND($Q263&gt;='data summary'!G$8,$P263&lt;='data summary'!G$8),'data summary'!G$8,"")</f>
      </c>
      <c r="W263" s="1">
        <f>IF(AND($Q263&gt;='data summary'!H$8,$P263&lt;='data summary'!H$8),'data summary'!H$8,"")</f>
      </c>
      <c r="X263" s="1">
        <f>IF(AND($Q263&gt;='data summary'!I$8,$P263&lt;='data summary'!I$8),'data summary'!I$8,"")</f>
      </c>
      <c r="Y263" s="1">
        <f>IF(AND($Q263&gt;='data summary'!J$8,$P263&lt;='data summary'!J$8),'data summary'!J$8,"")</f>
      </c>
      <c r="Z263" s="1">
        <f>IF(AND($Q263&gt;='data summary'!K$8,$P263&lt;='data summary'!K$8),'data summary'!K$8,"")</f>
      </c>
      <c r="AA263" s="1">
        <f>IF(AND($Q263&gt;='data summary'!L$8,$P263&lt;='data summary'!L$8),'data summary'!L$8,"")</f>
      </c>
      <c r="AB263" s="1">
        <f>IF(AND($Q263&gt;='data summary'!M$8,$P263&lt;='data summary'!M$8),'data summary'!M$8,"")</f>
      </c>
      <c r="AC263" s="1">
        <f>IF(AND($Q263&gt;='data summary'!N$8,$P263&lt;='data summary'!N$8),'data summary'!N$8,"")</f>
      </c>
      <c r="AD263" s="26"/>
      <c r="AE263" s="26"/>
    </row>
    <row r="264" spans="1:31" ht="15">
      <c r="A264" s="26"/>
      <c r="B264" s="11"/>
      <c r="C264" s="11"/>
      <c r="D264" s="11"/>
      <c r="E264" s="11"/>
      <c r="F264" s="12"/>
      <c r="G264" s="12"/>
      <c r="H264" s="12"/>
      <c r="I264" s="12"/>
      <c r="J264" s="64"/>
      <c r="K264" s="11"/>
      <c r="L264" s="11"/>
      <c r="M264" s="11"/>
      <c r="N264" s="25">
        <f ca="1" t="shared" si="20"/>
      </c>
      <c r="O264" s="25">
        <f ca="1" t="shared" si="21"/>
      </c>
      <c r="P264" s="1">
        <f t="shared" si="22"/>
      </c>
      <c r="Q264" s="1">
        <f ca="1" t="shared" si="23"/>
      </c>
      <c r="R264" s="1">
        <f t="shared" si="24"/>
      </c>
      <c r="S264" s="1">
        <f>IF(AND($Q264&gt;='data summary'!D$8,$P264&lt;='data summary'!D$8),'data summary'!D$8,"")</f>
      </c>
      <c r="T264" s="1">
        <f>IF(AND($Q264&gt;='data summary'!E$8,$P264&lt;='data summary'!E$8),'data summary'!E$8,"")</f>
      </c>
      <c r="U264" s="1">
        <f>IF(AND($Q264&gt;='data summary'!F$8,$P264&lt;='data summary'!F$8),'data summary'!F$8,"")</f>
      </c>
      <c r="V264" s="1">
        <f>IF(AND($Q264&gt;='data summary'!G$8,$P264&lt;='data summary'!G$8),'data summary'!G$8,"")</f>
      </c>
      <c r="W264" s="1">
        <f>IF(AND($Q264&gt;='data summary'!H$8,$P264&lt;='data summary'!H$8),'data summary'!H$8,"")</f>
      </c>
      <c r="X264" s="1">
        <f>IF(AND($Q264&gt;='data summary'!I$8,$P264&lt;='data summary'!I$8),'data summary'!I$8,"")</f>
      </c>
      <c r="Y264" s="1">
        <f>IF(AND($Q264&gt;='data summary'!J$8,$P264&lt;='data summary'!J$8),'data summary'!J$8,"")</f>
      </c>
      <c r="Z264" s="1">
        <f>IF(AND($Q264&gt;='data summary'!K$8,$P264&lt;='data summary'!K$8),'data summary'!K$8,"")</f>
      </c>
      <c r="AA264" s="1">
        <f>IF(AND($Q264&gt;='data summary'!L$8,$P264&lt;='data summary'!L$8),'data summary'!L$8,"")</f>
      </c>
      <c r="AB264" s="1">
        <f>IF(AND($Q264&gt;='data summary'!M$8,$P264&lt;='data summary'!M$8),'data summary'!M$8,"")</f>
      </c>
      <c r="AC264" s="1">
        <f>IF(AND($Q264&gt;='data summary'!N$8,$P264&lt;='data summary'!N$8),'data summary'!N$8,"")</f>
      </c>
      <c r="AD264" s="26"/>
      <c r="AE264" s="26"/>
    </row>
    <row r="265" spans="1:31" ht="15">
      <c r="A265" s="26"/>
      <c r="B265" s="11"/>
      <c r="C265" s="11"/>
      <c r="D265" s="11"/>
      <c r="E265" s="11"/>
      <c r="F265" s="12"/>
      <c r="G265" s="12"/>
      <c r="H265" s="12"/>
      <c r="I265" s="12"/>
      <c r="J265" s="64"/>
      <c r="K265" s="11"/>
      <c r="L265" s="11"/>
      <c r="M265" s="11"/>
      <c r="N265" s="25">
        <f ca="1" t="shared" si="20"/>
      </c>
      <c r="O265" s="25">
        <f ca="1" t="shared" si="21"/>
      </c>
      <c r="P265" s="1">
        <f t="shared" si="22"/>
      </c>
      <c r="Q265" s="1">
        <f ca="1" t="shared" si="23"/>
      </c>
      <c r="R265" s="1">
        <f t="shared" si="24"/>
      </c>
      <c r="S265" s="1">
        <f>IF(AND($Q265&gt;='data summary'!D$8,$P265&lt;='data summary'!D$8),'data summary'!D$8,"")</f>
      </c>
      <c r="T265" s="1">
        <f>IF(AND($Q265&gt;='data summary'!E$8,$P265&lt;='data summary'!E$8),'data summary'!E$8,"")</f>
      </c>
      <c r="U265" s="1">
        <f>IF(AND($Q265&gt;='data summary'!F$8,$P265&lt;='data summary'!F$8),'data summary'!F$8,"")</f>
      </c>
      <c r="V265" s="1">
        <f>IF(AND($Q265&gt;='data summary'!G$8,$P265&lt;='data summary'!G$8),'data summary'!G$8,"")</f>
      </c>
      <c r="W265" s="1">
        <f>IF(AND($Q265&gt;='data summary'!H$8,$P265&lt;='data summary'!H$8),'data summary'!H$8,"")</f>
      </c>
      <c r="X265" s="1">
        <f>IF(AND($Q265&gt;='data summary'!I$8,$P265&lt;='data summary'!I$8),'data summary'!I$8,"")</f>
      </c>
      <c r="Y265" s="1">
        <f>IF(AND($Q265&gt;='data summary'!J$8,$P265&lt;='data summary'!J$8),'data summary'!J$8,"")</f>
      </c>
      <c r="Z265" s="1">
        <f>IF(AND($Q265&gt;='data summary'!K$8,$P265&lt;='data summary'!K$8),'data summary'!K$8,"")</f>
      </c>
      <c r="AA265" s="1">
        <f>IF(AND($Q265&gt;='data summary'!L$8,$P265&lt;='data summary'!L$8),'data summary'!L$8,"")</f>
      </c>
      <c r="AB265" s="1">
        <f>IF(AND($Q265&gt;='data summary'!M$8,$P265&lt;='data summary'!M$8),'data summary'!M$8,"")</f>
      </c>
      <c r="AC265" s="1">
        <f>IF(AND($Q265&gt;='data summary'!N$8,$P265&lt;='data summary'!N$8),'data summary'!N$8,"")</f>
      </c>
      <c r="AD265" s="26"/>
      <c r="AE265" s="26"/>
    </row>
    <row r="266" spans="1:31" ht="15">
      <c r="A266" s="26"/>
      <c r="B266" s="11"/>
      <c r="C266" s="11"/>
      <c r="D266" s="11"/>
      <c r="E266" s="11"/>
      <c r="F266" s="12"/>
      <c r="G266" s="12"/>
      <c r="H266" s="12"/>
      <c r="I266" s="12"/>
      <c r="J266" s="64"/>
      <c r="K266" s="11"/>
      <c r="L266" s="11"/>
      <c r="M266" s="11"/>
      <c r="N266" s="25">
        <f ca="1" t="shared" si="20"/>
      </c>
      <c r="O266" s="25">
        <f ca="1" t="shared" si="21"/>
      </c>
      <c r="P266" s="1">
        <f t="shared" si="22"/>
      </c>
      <c r="Q266" s="1">
        <f ca="1" t="shared" si="23"/>
      </c>
      <c r="R266" s="1">
        <f t="shared" si="24"/>
      </c>
      <c r="S266" s="1">
        <f>IF(AND($Q266&gt;='data summary'!D$8,$P266&lt;='data summary'!D$8),'data summary'!D$8,"")</f>
      </c>
      <c r="T266" s="1">
        <f>IF(AND($Q266&gt;='data summary'!E$8,$P266&lt;='data summary'!E$8),'data summary'!E$8,"")</f>
      </c>
      <c r="U266" s="1">
        <f>IF(AND($Q266&gt;='data summary'!F$8,$P266&lt;='data summary'!F$8),'data summary'!F$8,"")</f>
      </c>
      <c r="V266" s="1">
        <f>IF(AND($Q266&gt;='data summary'!G$8,$P266&lt;='data summary'!G$8),'data summary'!G$8,"")</f>
      </c>
      <c r="W266" s="1">
        <f>IF(AND($Q266&gt;='data summary'!H$8,$P266&lt;='data summary'!H$8),'data summary'!H$8,"")</f>
      </c>
      <c r="X266" s="1">
        <f>IF(AND($Q266&gt;='data summary'!I$8,$P266&lt;='data summary'!I$8),'data summary'!I$8,"")</f>
      </c>
      <c r="Y266" s="1">
        <f>IF(AND($Q266&gt;='data summary'!J$8,$P266&lt;='data summary'!J$8),'data summary'!J$8,"")</f>
      </c>
      <c r="Z266" s="1">
        <f>IF(AND($Q266&gt;='data summary'!K$8,$P266&lt;='data summary'!K$8),'data summary'!K$8,"")</f>
      </c>
      <c r="AA266" s="1">
        <f>IF(AND($Q266&gt;='data summary'!L$8,$P266&lt;='data summary'!L$8),'data summary'!L$8,"")</f>
      </c>
      <c r="AB266" s="1">
        <f>IF(AND($Q266&gt;='data summary'!M$8,$P266&lt;='data summary'!M$8),'data summary'!M$8,"")</f>
      </c>
      <c r="AC266" s="1">
        <f>IF(AND($Q266&gt;='data summary'!N$8,$P266&lt;='data summary'!N$8),'data summary'!N$8,"")</f>
      </c>
      <c r="AD266" s="26"/>
      <c r="AE266" s="26"/>
    </row>
    <row r="267" spans="1:31" ht="15">
      <c r="A267" s="26"/>
      <c r="B267" s="11"/>
      <c r="C267" s="11"/>
      <c r="D267" s="11"/>
      <c r="E267" s="11"/>
      <c r="F267" s="12"/>
      <c r="G267" s="12"/>
      <c r="H267" s="12"/>
      <c r="I267" s="12"/>
      <c r="J267" s="64"/>
      <c r="K267" s="11"/>
      <c r="L267" s="11"/>
      <c r="M267" s="11"/>
      <c r="N267" s="25">
        <f ca="1" t="shared" si="20"/>
      </c>
      <c r="O267" s="25">
        <f ca="1" t="shared" si="21"/>
      </c>
      <c r="P267" s="1">
        <f t="shared" si="22"/>
      </c>
      <c r="Q267" s="1">
        <f ca="1" t="shared" si="23"/>
      </c>
      <c r="R267" s="1">
        <f t="shared" si="24"/>
      </c>
      <c r="S267" s="1">
        <f>IF(AND($Q267&gt;='data summary'!D$8,$P267&lt;='data summary'!D$8),'data summary'!D$8,"")</f>
      </c>
      <c r="T267" s="1">
        <f>IF(AND($Q267&gt;='data summary'!E$8,$P267&lt;='data summary'!E$8),'data summary'!E$8,"")</f>
      </c>
      <c r="U267" s="1">
        <f>IF(AND($Q267&gt;='data summary'!F$8,$P267&lt;='data summary'!F$8),'data summary'!F$8,"")</f>
      </c>
      <c r="V267" s="1">
        <f>IF(AND($Q267&gt;='data summary'!G$8,$P267&lt;='data summary'!G$8),'data summary'!G$8,"")</f>
      </c>
      <c r="W267" s="1">
        <f>IF(AND($Q267&gt;='data summary'!H$8,$P267&lt;='data summary'!H$8),'data summary'!H$8,"")</f>
      </c>
      <c r="X267" s="1">
        <f>IF(AND($Q267&gt;='data summary'!I$8,$P267&lt;='data summary'!I$8),'data summary'!I$8,"")</f>
      </c>
      <c r="Y267" s="1">
        <f>IF(AND($Q267&gt;='data summary'!J$8,$P267&lt;='data summary'!J$8),'data summary'!J$8,"")</f>
      </c>
      <c r="Z267" s="1">
        <f>IF(AND($Q267&gt;='data summary'!K$8,$P267&lt;='data summary'!K$8),'data summary'!K$8,"")</f>
      </c>
      <c r="AA267" s="1">
        <f>IF(AND($Q267&gt;='data summary'!L$8,$P267&lt;='data summary'!L$8),'data summary'!L$8,"")</f>
      </c>
      <c r="AB267" s="1">
        <f>IF(AND($Q267&gt;='data summary'!M$8,$P267&lt;='data summary'!M$8),'data summary'!M$8,"")</f>
      </c>
      <c r="AC267" s="1">
        <f>IF(AND($Q267&gt;='data summary'!N$8,$P267&lt;='data summary'!N$8),'data summary'!N$8,"")</f>
      </c>
      <c r="AD267" s="26"/>
      <c r="AE267" s="26"/>
    </row>
    <row r="268" spans="1:31" ht="15">
      <c r="A268" s="26"/>
      <c r="B268" s="11"/>
      <c r="C268" s="11"/>
      <c r="D268" s="11"/>
      <c r="E268" s="11"/>
      <c r="F268" s="12"/>
      <c r="G268" s="12"/>
      <c r="H268" s="12"/>
      <c r="I268" s="12"/>
      <c r="J268" s="64"/>
      <c r="K268" s="11"/>
      <c r="L268" s="11"/>
      <c r="M268" s="11"/>
      <c r="N268" s="25">
        <f ca="1" t="shared" si="20"/>
      </c>
      <c r="O268" s="25">
        <f ca="1" t="shared" si="21"/>
      </c>
      <c r="P268" s="1">
        <f t="shared" si="22"/>
      </c>
      <c r="Q268" s="1">
        <f ca="1" t="shared" si="23"/>
      </c>
      <c r="R268" s="1">
        <f t="shared" si="24"/>
      </c>
      <c r="S268" s="1">
        <f>IF(AND($Q268&gt;='data summary'!D$8,$P268&lt;='data summary'!D$8),'data summary'!D$8,"")</f>
      </c>
      <c r="T268" s="1">
        <f>IF(AND($Q268&gt;='data summary'!E$8,$P268&lt;='data summary'!E$8),'data summary'!E$8,"")</f>
      </c>
      <c r="U268" s="1">
        <f>IF(AND($Q268&gt;='data summary'!F$8,$P268&lt;='data summary'!F$8),'data summary'!F$8,"")</f>
      </c>
      <c r="V268" s="1">
        <f>IF(AND($Q268&gt;='data summary'!G$8,$P268&lt;='data summary'!G$8),'data summary'!G$8,"")</f>
      </c>
      <c r="W268" s="1">
        <f>IF(AND($Q268&gt;='data summary'!H$8,$P268&lt;='data summary'!H$8),'data summary'!H$8,"")</f>
      </c>
      <c r="X268" s="1">
        <f>IF(AND($Q268&gt;='data summary'!I$8,$P268&lt;='data summary'!I$8),'data summary'!I$8,"")</f>
      </c>
      <c r="Y268" s="1">
        <f>IF(AND($Q268&gt;='data summary'!J$8,$P268&lt;='data summary'!J$8),'data summary'!J$8,"")</f>
      </c>
      <c r="Z268" s="1">
        <f>IF(AND($Q268&gt;='data summary'!K$8,$P268&lt;='data summary'!K$8),'data summary'!K$8,"")</f>
      </c>
      <c r="AA268" s="1">
        <f>IF(AND($Q268&gt;='data summary'!L$8,$P268&lt;='data summary'!L$8),'data summary'!L$8,"")</f>
      </c>
      <c r="AB268" s="1">
        <f>IF(AND($Q268&gt;='data summary'!M$8,$P268&lt;='data summary'!M$8),'data summary'!M$8,"")</f>
      </c>
      <c r="AC268" s="1">
        <f>IF(AND($Q268&gt;='data summary'!N$8,$P268&lt;='data summary'!N$8),'data summary'!N$8,"")</f>
      </c>
      <c r="AD268" s="26"/>
      <c r="AE268" s="26"/>
    </row>
    <row r="269" spans="1:31" ht="15">
      <c r="A269" s="26"/>
      <c r="B269" s="11"/>
      <c r="C269" s="11"/>
      <c r="D269" s="11"/>
      <c r="E269" s="11"/>
      <c r="F269" s="12"/>
      <c r="G269" s="12"/>
      <c r="H269" s="12"/>
      <c r="I269" s="12"/>
      <c r="J269" s="64"/>
      <c r="K269" s="11"/>
      <c r="L269" s="11"/>
      <c r="M269" s="11"/>
      <c r="N269" s="25">
        <f ca="1" t="shared" si="20"/>
      </c>
      <c r="O269" s="25">
        <f ca="1" t="shared" si="21"/>
      </c>
      <c r="P269" s="1">
        <f t="shared" si="22"/>
      </c>
      <c r="Q269" s="1">
        <f ca="1" t="shared" si="23"/>
      </c>
      <c r="R269" s="1">
        <f t="shared" si="24"/>
      </c>
      <c r="S269" s="1">
        <f>IF(AND($Q269&gt;='data summary'!D$8,$P269&lt;='data summary'!D$8),'data summary'!D$8,"")</f>
      </c>
      <c r="T269" s="1">
        <f>IF(AND($Q269&gt;='data summary'!E$8,$P269&lt;='data summary'!E$8),'data summary'!E$8,"")</f>
      </c>
      <c r="U269" s="1">
        <f>IF(AND($Q269&gt;='data summary'!F$8,$P269&lt;='data summary'!F$8),'data summary'!F$8,"")</f>
      </c>
      <c r="V269" s="1">
        <f>IF(AND($Q269&gt;='data summary'!G$8,$P269&lt;='data summary'!G$8),'data summary'!G$8,"")</f>
      </c>
      <c r="W269" s="1">
        <f>IF(AND($Q269&gt;='data summary'!H$8,$P269&lt;='data summary'!H$8),'data summary'!H$8,"")</f>
      </c>
      <c r="X269" s="1">
        <f>IF(AND($Q269&gt;='data summary'!I$8,$P269&lt;='data summary'!I$8),'data summary'!I$8,"")</f>
      </c>
      <c r="Y269" s="1">
        <f>IF(AND($Q269&gt;='data summary'!J$8,$P269&lt;='data summary'!J$8),'data summary'!J$8,"")</f>
      </c>
      <c r="Z269" s="1">
        <f>IF(AND($Q269&gt;='data summary'!K$8,$P269&lt;='data summary'!K$8),'data summary'!K$8,"")</f>
      </c>
      <c r="AA269" s="1">
        <f>IF(AND($Q269&gt;='data summary'!L$8,$P269&lt;='data summary'!L$8),'data summary'!L$8,"")</f>
      </c>
      <c r="AB269" s="1">
        <f>IF(AND($Q269&gt;='data summary'!M$8,$P269&lt;='data summary'!M$8),'data summary'!M$8,"")</f>
      </c>
      <c r="AC269" s="1">
        <f>IF(AND($Q269&gt;='data summary'!N$8,$P269&lt;='data summary'!N$8),'data summary'!N$8,"")</f>
      </c>
      <c r="AD269" s="26"/>
      <c r="AE269" s="26"/>
    </row>
    <row r="270" spans="1:31" ht="15">
      <c r="A270" s="26"/>
      <c r="B270" s="11"/>
      <c r="C270" s="11"/>
      <c r="D270" s="11"/>
      <c r="E270" s="11"/>
      <c r="F270" s="12"/>
      <c r="G270" s="12"/>
      <c r="H270" s="12"/>
      <c r="I270" s="12"/>
      <c r="J270" s="64"/>
      <c r="K270" s="11"/>
      <c r="L270" s="11"/>
      <c r="M270" s="11"/>
      <c r="N270" s="25">
        <f ca="1" t="shared" si="20"/>
      </c>
      <c r="O270" s="25">
        <f ca="1" t="shared" si="21"/>
      </c>
      <c r="P270" s="1">
        <f t="shared" si="22"/>
      </c>
      <c r="Q270" s="1">
        <f ca="1" t="shared" si="23"/>
      </c>
      <c r="R270" s="1">
        <f t="shared" si="24"/>
      </c>
      <c r="S270" s="1">
        <f>IF(AND($Q270&gt;='data summary'!D$8,$P270&lt;='data summary'!D$8),'data summary'!D$8,"")</f>
      </c>
      <c r="T270" s="1">
        <f>IF(AND($Q270&gt;='data summary'!E$8,$P270&lt;='data summary'!E$8),'data summary'!E$8,"")</f>
      </c>
      <c r="U270" s="1">
        <f>IF(AND($Q270&gt;='data summary'!F$8,$P270&lt;='data summary'!F$8),'data summary'!F$8,"")</f>
      </c>
      <c r="V270" s="1">
        <f>IF(AND($Q270&gt;='data summary'!G$8,$P270&lt;='data summary'!G$8),'data summary'!G$8,"")</f>
      </c>
      <c r="W270" s="1">
        <f>IF(AND($Q270&gt;='data summary'!H$8,$P270&lt;='data summary'!H$8),'data summary'!H$8,"")</f>
      </c>
      <c r="X270" s="1">
        <f>IF(AND($Q270&gt;='data summary'!I$8,$P270&lt;='data summary'!I$8),'data summary'!I$8,"")</f>
      </c>
      <c r="Y270" s="1">
        <f>IF(AND($Q270&gt;='data summary'!J$8,$P270&lt;='data summary'!J$8),'data summary'!J$8,"")</f>
      </c>
      <c r="Z270" s="1">
        <f>IF(AND($Q270&gt;='data summary'!K$8,$P270&lt;='data summary'!K$8),'data summary'!K$8,"")</f>
      </c>
      <c r="AA270" s="1">
        <f>IF(AND($Q270&gt;='data summary'!L$8,$P270&lt;='data summary'!L$8),'data summary'!L$8,"")</f>
      </c>
      <c r="AB270" s="1">
        <f>IF(AND($Q270&gt;='data summary'!M$8,$P270&lt;='data summary'!M$8),'data summary'!M$8,"")</f>
      </c>
      <c r="AC270" s="1">
        <f>IF(AND($Q270&gt;='data summary'!N$8,$P270&lt;='data summary'!N$8),'data summary'!N$8,"")</f>
      </c>
      <c r="AD270" s="26"/>
      <c r="AE270" s="26"/>
    </row>
    <row r="271" spans="1:31" ht="15">
      <c r="A271" s="26"/>
      <c r="B271" s="11"/>
      <c r="C271" s="11"/>
      <c r="D271" s="11"/>
      <c r="E271" s="11"/>
      <c r="F271" s="12"/>
      <c r="G271" s="12"/>
      <c r="H271" s="12"/>
      <c r="I271" s="12"/>
      <c r="J271" s="64"/>
      <c r="K271" s="11"/>
      <c r="L271" s="11"/>
      <c r="M271" s="11"/>
      <c r="N271" s="25">
        <f ca="1" t="shared" si="20"/>
      </c>
      <c r="O271" s="25">
        <f ca="1" t="shared" si="21"/>
      </c>
      <c r="P271" s="1">
        <f t="shared" si="22"/>
      </c>
      <c r="Q271" s="1">
        <f ca="1" t="shared" si="23"/>
      </c>
      <c r="R271" s="1">
        <f t="shared" si="24"/>
      </c>
      <c r="S271" s="1">
        <f>IF(AND($Q271&gt;='data summary'!D$8,$P271&lt;='data summary'!D$8),'data summary'!D$8,"")</f>
      </c>
      <c r="T271" s="1">
        <f>IF(AND($Q271&gt;='data summary'!E$8,$P271&lt;='data summary'!E$8),'data summary'!E$8,"")</f>
      </c>
      <c r="U271" s="1">
        <f>IF(AND($Q271&gt;='data summary'!F$8,$P271&lt;='data summary'!F$8),'data summary'!F$8,"")</f>
      </c>
      <c r="V271" s="1">
        <f>IF(AND($Q271&gt;='data summary'!G$8,$P271&lt;='data summary'!G$8),'data summary'!G$8,"")</f>
      </c>
      <c r="W271" s="1">
        <f>IF(AND($Q271&gt;='data summary'!H$8,$P271&lt;='data summary'!H$8),'data summary'!H$8,"")</f>
      </c>
      <c r="X271" s="1">
        <f>IF(AND($Q271&gt;='data summary'!I$8,$P271&lt;='data summary'!I$8),'data summary'!I$8,"")</f>
      </c>
      <c r="Y271" s="1">
        <f>IF(AND($Q271&gt;='data summary'!J$8,$P271&lt;='data summary'!J$8),'data summary'!J$8,"")</f>
      </c>
      <c r="Z271" s="1">
        <f>IF(AND($Q271&gt;='data summary'!K$8,$P271&lt;='data summary'!K$8),'data summary'!K$8,"")</f>
      </c>
      <c r="AA271" s="1">
        <f>IF(AND($Q271&gt;='data summary'!L$8,$P271&lt;='data summary'!L$8),'data summary'!L$8,"")</f>
      </c>
      <c r="AB271" s="1">
        <f>IF(AND($Q271&gt;='data summary'!M$8,$P271&lt;='data summary'!M$8),'data summary'!M$8,"")</f>
      </c>
      <c r="AC271" s="1">
        <f>IF(AND($Q271&gt;='data summary'!N$8,$P271&lt;='data summary'!N$8),'data summary'!N$8,"")</f>
      </c>
      <c r="AD271" s="26"/>
      <c r="AE271" s="26"/>
    </row>
    <row r="272" spans="1:31" ht="15">
      <c r="A272" s="26"/>
      <c r="B272" s="11"/>
      <c r="C272" s="11"/>
      <c r="D272" s="11"/>
      <c r="E272" s="11"/>
      <c r="F272" s="12"/>
      <c r="G272" s="12"/>
      <c r="H272" s="12"/>
      <c r="I272" s="12"/>
      <c r="J272" s="64"/>
      <c r="K272" s="11"/>
      <c r="L272" s="11"/>
      <c r="M272" s="11"/>
      <c r="N272" s="25">
        <f ca="1" t="shared" si="20"/>
      </c>
      <c r="O272" s="25">
        <f ca="1" t="shared" si="21"/>
      </c>
      <c r="P272" s="1">
        <f t="shared" si="22"/>
      </c>
      <c r="Q272" s="1">
        <f ca="1" t="shared" si="23"/>
      </c>
      <c r="R272" s="1">
        <f t="shared" si="24"/>
      </c>
      <c r="S272" s="1">
        <f>IF(AND($Q272&gt;='data summary'!D$8,$P272&lt;='data summary'!D$8),'data summary'!D$8,"")</f>
      </c>
      <c r="T272" s="1">
        <f>IF(AND($Q272&gt;='data summary'!E$8,$P272&lt;='data summary'!E$8),'data summary'!E$8,"")</f>
      </c>
      <c r="U272" s="1">
        <f>IF(AND($Q272&gt;='data summary'!F$8,$P272&lt;='data summary'!F$8),'data summary'!F$8,"")</f>
      </c>
      <c r="V272" s="1">
        <f>IF(AND($Q272&gt;='data summary'!G$8,$P272&lt;='data summary'!G$8),'data summary'!G$8,"")</f>
      </c>
      <c r="W272" s="1">
        <f>IF(AND($Q272&gt;='data summary'!H$8,$P272&lt;='data summary'!H$8),'data summary'!H$8,"")</f>
      </c>
      <c r="X272" s="1">
        <f>IF(AND($Q272&gt;='data summary'!I$8,$P272&lt;='data summary'!I$8),'data summary'!I$8,"")</f>
      </c>
      <c r="Y272" s="1">
        <f>IF(AND($Q272&gt;='data summary'!J$8,$P272&lt;='data summary'!J$8),'data summary'!J$8,"")</f>
      </c>
      <c r="Z272" s="1">
        <f>IF(AND($Q272&gt;='data summary'!K$8,$P272&lt;='data summary'!K$8),'data summary'!K$8,"")</f>
      </c>
      <c r="AA272" s="1">
        <f>IF(AND($Q272&gt;='data summary'!L$8,$P272&lt;='data summary'!L$8),'data summary'!L$8,"")</f>
      </c>
      <c r="AB272" s="1">
        <f>IF(AND($Q272&gt;='data summary'!M$8,$P272&lt;='data summary'!M$8),'data summary'!M$8,"")</f>
      </c>
      <c r="AC272" s="1">
        <f>IF(AND($Q272&gt;='data summary'!N$8,$P272&lt;='data summary'!N$8),'data summary'!N$8,"")</f>
      </c>
      <c r="AD272" s="26"/>
      <c r="AE272" s="26"/>
    </row>
    <row r="273" spans="1:31" ht="15">
      <c r="A273" s="26"/>
      <c r="B273" s="11"/>
      <c r="C273" s="11"/>
      <c r="D273" s="11"/>
      <c r="E273" s="11"/>
      <c r="F273" s="12"/>
      <c r="G273" s="12"/>
      <c r="H273" s="12"/>
      <c r="I273" s="12"/>
      <c r="J273" s="64"/>
      <c r="K273" s="11"/>
      <c r="L273" s="11"/>
      <c r="M273" s="11"/>
      <c r="N273" s="25">
        <f ca="1" t="shared" si="20"/>
      </c>
      <c r="O273" s="25">
        <f ca="1" t="shared" si="21"/>
      </c>
      <c r="P273" s="1">
        <f t="shared" si="22"/>
      </c>
      <c r="Q273" s="1">
        <f ca="1" t="shared" si="23"/>
      </c>
      <c r="R273" s="1">
        <f t="shared" si="24"/>
      </c>
      <c r="S273" s="1">
        <f>IF(AND($Q273&gt;='data summary'!D$8,$P273&lt;='data summary'!D$8),'data summary'!D$8,"")</f>
      </c>
      <c r="T273" s="1">
        <f>IF(AND($Q273&gt;='data summary'!E$8,$P273&lt;='data summary'!E$8),'data summary'!E$8,"")</f>
      </c>
      <c r="U273" s="1">
        <f>IF(AND($Q273&gt;='data summary'!F$8,$P273&lt;='data summary'!F$8),'data summary'!F$8,"")</f>
      </c>
      <c r="V273" s="1">
        <f>IF(AND($Q273&gt;='data summary'!G$8,$P273&lt;='data summary'!G$8),'data summary'!G$8,"")</f>
      </c>
      <c r="W273" s="1">
        <f>IF(AND($Q273&gt;='data summary'!H$8,$P273&lt;='data summary'!H$8),'data summary'!H$8,"")</f>
      </c>
      <c r="X273" s="1">
        <f>IF(AND($Q273&gt;='data summary'!I$8,$P273&lt;='data summary'!I$8),'data summary'!I$8,"")</f>
      </c>
      <c r="Y273" s="1">
        <f>IF(AND($Q273&gt;='data summary'!J$8,$P273&lt;='data summary'!J$8),'data summary'!J$8,"")</f>
      </c>
      <c r="Z273" s="1">
        <f>IF(AND($Q273&gt;='data summary'!K$8,$P273&lt;='data summary'!K$8),'data summary'!K$8,"")</f>
      </c>
      <c r="AA273" s="1">
        <f>IF(AND($Q273&gt;='data summary'!L$8,$P273&lt;='data summary'!L$8),'data summary'!L$8,"")</f>
      </c>
      <c r="AB273" s="1">
        <f>IF(AND($Q273&gt;='data summary'!M$8,$P273&lt;='data summary'!M$8),'data summary'!M$8,"")</f>
      </c>
      <c r="AC273" s="1">
        <f>IF(AND($Q273&gt;='data summary'!N$8,$P273&lt;='data summary'!N$8),'data summary'!N$8,"")</f>
      </c>
      <c r="AD273" s="26"/>
      <c r="AE273" s="26"/>
    </row>
    <row r="274" spans="1:31" ht="15">
      <c r="A274" s="26"/>
      <c r="B274" s="11"/>
      <c r="C274" s="11"/>
      <c r="D274" s="11"/>
      <c r="E274" s="11"/>
      <c r="F274" s="12"/>
      <c r="G274" s="12"/>
      <c r="H274" s="12"/>
      <c r="I274" s="12"/>
      <c r="J274" s="64"/>
      <c r="K274" s="11"/>
      <c r="L274" s="11"/>
      <c r="M274" s="11"/>
      <c r="N274" s="25">
        <f ca="1" t="shared" si="20"/>
      </c>
      <c r="O274" s="25">
        <f ca="1" t="shared" si="21"/>
      </c>
      <c r="P274" s="1">
        <f t="shared" si="22"/>
      </c>
      <c r="Q274" s="1">
        <f ca="1" t="shared" si="23"/>
      </c>
      <c r="R274" s="1">
        <f t="shared" si="24"/>
      </c>
      <c r="S274" s="1">
        <f>IF(AND($Q274&gt;='data summary'!D$8,$P274&lt;='data summary'!D$8),'data summary'!D$8,"")</f>
      </c>
      <c r="T274" s="1">
        <f>IF(AND($Q274&gt;='data summary'!E$8,$P274&lt;='data summary'!E$8),'data summary'!E$8,"")</f>
      </c>
      <c r="U274" s="1">
        <f>IF(AND($Q274&gt;='data summary'!F$8,$P274&lt;='data summary'!F$8),'data summary'!F$8,"")</f>
      </c>
      <c r="V274" s="1">
        <f>IF(AND($Q274&gt;='data summary'!G$8,$P274&lt;='data summary'!G$8),'data summary'!G$8,"")</f>
      </c>
      <c r="W274" s="1">
        <f>IF(AND($Q274&gt;='data summary'!H$8,$P274&lt;='data summary'!H$8),'data summary'!H$8,"")</f>
      </c>
      <c r="X274" s="1">
        <f>IF(AND($Q274&gt;='data summary'!I$8,$P274&lt;='data summary'!I$8),'data summary'!I$8,"")</f>
      </c>
      <c r="Y274" s="1">
        <f>IF(AND($Q274&gt;='data summary'!J$8,$P274&lt;='data summary'!J$8),'data summary'!J$8,"")</f>
      </c>
      <c r="Z274" s="1">
        <f>IF(AND($Q274&gt;='data summary'!K$8,$P274&lt;='data summary'!K$8),'data summary'!K$8,"")</f>
      </c>
      <c r="AA274" s="1">
        <f>IF(AND($Q274&gt;='data summary'!L$8,$P274&lt;='data summary'!L$8),'data summary'!L$8,"")</f>
      </c>
      <c r="AB274" s="1">
        <f>IF(AND($Q274&gt;='data summary'!M$8,$P274&lt;='data summary'!M$8),'data summary'!M$8,"")</f>
      </c>
      <c r="AC274" s="1">
        <f>IF(AND($Q274&gt;='data summary'!N$8,$P274&lt;='data summary'!N$8),'data summary'!N$8,"")</f>
      </c>
      <c r="AD274" s="26"/>
      <c r="AE274" s="26"/>
    </row>
    <row r="275" spans="1:31" ht="15">
      <c r="A275" s="26"/>
      <c r="B275" s="11"/>
      <c r="C275" s="11"/>
      <c r="D275" s="11"/>
      <c r="E275" s="11"/>
      <c r="F275" s="12"/>
      <c r="G275" s="12"/>
      <c r="H275" s="12"/>
      <c r="I275" s="12"/>
      <c r="J275" s="64"/>
      <c r="K275" s="11"/>
      <c r="L275" s="11"/>
      <c r="M275" s="11"/>
      <c r="N275" s="25">
        <f ca="1" t="shared" si="20"/>
      </c>
      <c r="O275" s="25">
        <f ca="1" t="shared" si="21"/>
      </c>
      <c r="P275" s="1">
        <f t="shared" si="22"/>
      </c>
      <c r="Q275" s="1">
        <f ca="1" t="shared" si="23"/>
      </c>
      <c r="R275" s="1">
        <f t="shared" si="24"/>
      </c>
      <c r="S275" s="1">
        <f>IF(AND($Q275&gt;='data summary'!D$8,$P275&lt;='data summary'!D$8),'data summary'!D$8,"")</f>
      </c>
      <c r="T275" s="1">
        <f>IF(AND($Q275&gt;='data summary'!E$8,$P275&lt;='data summary'!E$8),'data summary'!E$8,"")</f>
      </c>
      <c r="U275" s="1">
        <f>IF(AND($Q275&gt;='data summary'!F$8,$P275&lt;='data summary'!F$8),'data summary'!F$8,"")</f>
      </c>
      <c r="V275" s="1">
        <f>IF(AND($Q275&gt;='data summary'!G$8,$P275&lt;='data summary'!G$8),'data summary'!G$8,"")</f>
      </c>
      <c r="W275" s="1">
        <f>IF(AND($Q275&gt;='data summary'!H$8,$P275&lt;='data summary'!H$8),'data summary'!H$8,"")</f>
      </c>
      <c r="X275" s="1">
        <f>IF(AND($Q275&gt;='data summary'!I$8,$P275&lt;='data summary'!I$8),'data summary'!I$8,"")</f>
      </c>
      <c r="Y275" s="1">
        <f>IF(AND($Q275&gt;='data summary'!J$8,$P275&lt;='data summary'!J$8),'data summary'!J$8,"")</f>
      </c>
      <c r="Z275" s="1">
        <f>IF(AND($Q275&gt;='data summary'!K$8,$P275&lt;='data summary'!K$8),'data summary'!K$8,"")</f>
      </c>
      <c r="AA275" s="1">
        <f>IF(AND($Q275&gt;='data summary'!L$8,$P275&lt;='data summary'!L$8),'data summary'!L$8,"")</f>
      </c>
      <c r="AB275" s="1">
        <f>IF(AND($Q275&gt;='data summary'!M$8,$P275&lt;='data summary'!M$8),'data summary'!M$8,"")</f>
      </c>
      <c r="AC275" s="1">
        <f>IF(AND($Q275&gt;='data summary'!N$8,$P275&lt;='data summary'!N$8),'data summary'!N$8,"")</f>
      </c>
      <c r="AD275" s="26"/>
      <c r="AE275" s="26"/>
    </row>
    <row r="276" spans="1:31" ht="15">
      <c r="A276" s="26"/>
      <c r="B276" s="11"/>
      <c r="C276" s="11"/>
      <c r="D276" s="11"/>
      <c r="E276" s="11"/>
      <c r="F276" s="12"/>
      <c r="G276" s="12"/>
      <c r="H276" s="12"/>
      <c r="I276" s="12"/>
      <c r="J276" s="64"/>
      <c r="K276" s="11"/>
      <c r="L276" s="11"/>
      <c r="M276" s="11"/>
      <c r="N276" s="25">
        <f ca="1" t="shared" si="20"/>
      </c>
      <c r="O276" s="25">
        <f ca="1" t="shared" si="21"/>
      </c>
      <c r="P276" s="1">
        <f t="shared" si="22"/>
      </c>
      <c r="Q276" s="1">
        <f ca="1" t="shared" si="23"/>
      </c>
      <c r="R276" s="1">
        <f t="shared" si="24"/>
      </c>
      <c r="S276" s="1">
        <f>IF(AND($Q276&gt;='data summary'!D$8,$P276&lt;='data summary'!D$8),'data summary'!D$8,"")</f>
      </c>
      <c r="T276" s="1">
        <f>IF(AND($Q276&gt;='data summary'!E$8,$P276&lt;='data summary'!E$8),'data summary'!E$8,"")</f>
      </c>
      <c r="U276" s="1">
        <f>IF(AND($Q276&gt;='data summary'!F$8,$P276&lt;='data summary'!F$8),'data summary'!F$8,"")</f>
      </c>
      <c r="V276" s="1">
        <f>IF(AND($Q276&gt;='data summary'!G$8,$P276&lt;='data summary'!G$8),'data summary'!G$8,"")</f>
      </c>
      <c r="W276" s="1">
        <f>IF(AND($Q276&gt;='data summary'!H$8,$P276&lt;='data summary'!H$8),'data summary'!H$8,"")</f>
      </c>
      <c r="X276" s="1">
        <f>IF(AND($Q276&gt;='data summary'!I$8,$P276&lt;='data summary'!I$8),'data summary'!I$8,"")</f>
      </c>
      <c r="Y276" s="1">
        <f>IF(AND($Q276&gt;='data summary'!J$8,$P276&lt;='data summary'!J$8),'data summary'!J$8,"")</f>
      </c>
      <c r="Z276" s="1">
        <f>IF(AND($Q276&gt;='data summary'!K$8,$P276&lt;='data summary'!K$8),'data summary'!K$8,"")</f>
      </c>
      <c r="AA276" s="1">
        <f>IF(AND($Q276&gt;='data summary'!L$8,$P276&lt;='data summary'!L$8),'data summary'!L$8,"")</f>
      </c>
      <c r="AB276" s="1">
        <f>IF(AND($Q276&gt;='data summary'!M$8,$P276&lt;='data summary'!M$8),'data summary'!M$8,"")</f>
      </c>
      <c r="AC276" s="1">
        <f>IF(AND($Q276&gt;='data summary'!N$8,$P276&lt;='data summary'!N$8),'data summary'!N$8,"")</f>
      </c>
      <c r="AD276" s="26"/>
      <c r="AE276" s="26"/>
    </row>
    <row r="277" spans="1:31" ht="15">
      <c r="A277" s="26"/>
      <c r="B277" s="11"/>
      <c r="C277" s="11"/>
      <c r="D277" s="11"/>
      <c r="E277" s="11"/>
      <c r="F277" s="12"/>
      <c r="G277" s="12"/>
      <c r="H277" s="12"/>
      <c r="I277" s="12"/>
      <c r="J277" s="64"/>
      <c r="K277" s="11"/>
      <c r="L277" s="11"/>
      <c r="M277" s="11"/>
      <c r="N277" s="25">
        <f ca="1" t="shared" si="20"/>
      </c>
      <c r="O277" s="25">
        <f ca="1" t="shared" si="21"/>
      </c>
      <c r="P277" s="1">
        <f t="shared" si="22"/>
      </c>
      <c r="Q277" s="1">
        <f ca="1" t="shared" si="23"/>
      </c>
      <c r="R277" s="1">
        <f t="shared" si="24"/>
      </c>
      <c r="S277" s="1">
        <f>IF(AND($Q277&gt;='data summary'!D$8,$P277&lt;='data summary'!D$8),'data summary'!D$8,"")</f>
      </c>
      <c r="T277" s="1">
        <f>IF(AND($Q277&gt;='data summary'!E$8,$P277&lt;='data summary'!E$8),'data summary'!E$8,"")</f>
      </c>
      <c r="U277" s="1">
        <f>IF(AND($Q277&gt;='data summary'!F$8,$P277&lt;='data summary'!F$8),'data summary'!F$8,"")</f>
      </c>
      <c r="V277" s="1">
        <f>IF(AND($Q277&gt;='data summary'!G$8,$P277&lt;='data summary'!G$8),'data summary'!G$8,"")</f>
      </c>
      <c r="W277" s="1">
        <f>IF(AND($Q277&gt;='data summary'!H$8,$P277&lt;='data summary'!H$8),'data summary'!H$8,"")</f>
      </c>
      <c r="X277" s="1">
        <f>IF(AND($Q277&gt;='data summary'!I$8,$P277&lt;='data summary'!I$8),'data summary'!I$8,"")</f>
      </c>
      <c r="Y277" s="1">
        <f>IF(AND($Q277&gt;='data summary'!J$8,$P277&lt;='data summary'!J$8),'data summary'!J$8,"")</f>
      </c>
      <c r="Z277" s="1">
        <f>IF(AND($Q277&gt;='data summary'!K$8,$P277&lt;='data summary'!K$8),'data summary'!K$8,"")</f>
      </c>
      <c r="AA277" s="1">
        <f>IF(AND($Q277&gt;='data summary'!L$8,$P277&lt;='data summary'!L$8),'data summary'!L$8,"")</f>
      </c>
      <c r="AB277" s="1">
        <f>IF(AND($Q277&gt;='data summary'!M$8,$P277&lt;='data summary'!M$8),'data summary'!M$8,"")</f>
      </c>
      <c r="AC277" s="1">
        <f>IF(AND($Q277&gt;='data summary'!N$8,$P277&lt;='data summary'!N$8),'data summary'!N$8,"")</f>
      </c>
      <c r="AD277" s="26"/>
      <c r="AE277" s="26"/>
    </row>
    <row r="278" spans="1:31" ht="15">
      <c r="A278" s="26"/>
      <c r="B278" s="11"/>
      <c r="C278" s="11"/>
      <c r="D278" s="11"/>
      <c r="E278" s="11"/>
      <c r="F278" s="12"/>
      <c r="G278" s="12"/>
      <c r="H278" s="12"/>
      <c r="I278" s="12"/>
      <c r="J278" s="64"/>
      <c r="K278" s="11"/>
      <c r="L278" s="11"/>
      <c r="M278" s="11"/>
      <c r="N278" s="25">
        <f ca="1" t="shared" si="20"/>
      </c>
      <c r="O278" s="25">
        <f ca="1" t="shared" si="21"/>
      </c>
      <c r="P278" s="1">
        <f t="shared" si="22"/>
      </c>
      <c r="Q278" s="1">
        <f ca="1" t="shared" si="23"/>
      </c>
      <c r="R278" s="1">
        <f t="shared" si="24"/>
      </c>
      <c r="S278" s="1">
        <f>IF(AND($Q278&gt;='data summary'!D$8,$P278&lt;='data summary'!D$8),'data summary'!D$8,"")</f>
      </c>
      <c r="T278" s="1">
        <f>IF(AND($Q278&gt;='data summary'!E$8,$P278&lt;='data summary'!E$8),'data summary'!E$8,"")</f>
      </c>
      <c r="U278" s="1">
        <f>IF(AND($Q278&gt;='data summary'!F$8,$P278&lt;='data summary'!F$8),'data summary'!F$8,"")</f>
      </c>
      <c r="V278" s="1">
        <f>IF(AND($Q278&gt;='data summary'!G$8,$P278&lt;='data summary'!G$8),'data summary'!G$8,"")</f>
      </c>
      <c r="W278" s="1">
        <f>IF(AND($Q278&gt;='data summary'!H$8,$P278&lt;='data summary'!H$8),'data summary'!H$8,"")</f>
      </c>
      <c r="X278" s="1">
        <f>IF(AND($Q278&gt;='data summary'!I$8,$P278&lt;='data summary'!I$8),'data summary'!I$8,"")</f>
      </c>
      <c r="Y278" s="1">
        <f>IF(AND($Q278&gt;='data summary'!J$8,$P278&lt;='data summary'!J$8),'data summary'!J$8,"")</f>
      </c>
      <c r="Z278" s="1">
        <f>IF(AND($Q278&gt;='data summary'!K$8,$P278&lt;='data summary'!K$8),'data summary'!K$8,"")</f>
      </c>
      <c r="AA278" s="1">
        <f>IF(AND($Q278&gt;='data summary'!L$8,$P278&lt;='data summary'!L$8),'data summary'!L$8,"")</f>
      </c>
      <c r="AB278" s="1">
        <f>IF(AND($Q278&gt;='data summary'!M$8,$P278&lt;='data summary'!M$8),'data summary'!M$8,"")</f>
      </c>
      <c r="AC278" s="1">
        <f>IF(AND($Q278&gt;='data summary'!N$8,$P278&lt;='data summary'!N$8),'data summary'!N$8,"")</f>
      </c>
      <c r="AD278" s="26"/>
      <c r="AE278" s="26"/>
    </row>
    <row r="279" spans="1:31" ht="15">
      <c r="A279" s="26"/>
      <c r="B279" s="11"/>
      <c r="C279" s="11"/>
      <c r="D279" s="11"/>
      <c r="E279" s="11"/>
      <c r="F279" s="12"/>
      <c r="G279" s="12"/>
      <c r="H279" s="12"/>
      <c r="I279" s="12"/>
      <c r="J279" s="64"/>
      <c r="K279" s="11"/>
      <c r="L279" s="11"/>
      <c r="M279" s="11"/>
      <c r="N279" s="25">
        <f ca="1" t="shared" si="20"/>
      </c>
      <c r="O279" s="25">
        <f ca="1" t="shared" si="21"/>
      </c>
      <c r="P279" s="1">
        <f t="shared" si="22"/>
      </c>
      <c r="Q279" s="1">
        <f ca="1" t="shared" si="23"/>
      </c>
      <c r="R279" s="1">
        <f t="shared" si="24"/>
      </c>
      <c r="S279" s="1">
        <f>IF(AND($Q279&gt;='data summary'!D$8,$P279&lt;='data summary'!D$8),'data summary'!D$8,"")</f>
      </c>
      <c r="T279" s="1">
        <f>IF(AND($Q279&gt;='data summary'!E$8,$P279&lt;='data summary'!E$8),'data summary'!E$8,"")</f>
      </c>
      <c r="U279" s="1">
        <f>IF(AND($Q279&gt;='data summary'!F$8,$P279&lt;='data summary'!F$8),'data summary'!F$8,"")</f>
      </c>
      <c r="V279" s="1">
        <f>IF(AND($Q279&gt;='data summary'!G$8,$P279&lt;='data summary'!G$8),'data summary'!G$8,"")</f>
      </c>
      <c r="W279" s="1">
        <f>IF(AND($Q279&gt;='data summary'!H$8,$P279&lt;='data summary'!H$8),'data summary'!H$8,"")</f>
      </c>
      <c r="X279" s="1">
        <f>IF(AND($Q279&gt;='data summary'!I$8,$P279&lt;='data summary'!I$8),'data summary'!I$8,"")</f>
      </c>
      <c r="Y279" s="1">
        <f>IF(AND($Q279&gt;='data summary'!J$8,$P279&lt;='data summary'!J$8),'data summary'!J$8,"")</f>
      </c>
      <c r="Z279" s="1">
        <f>IF(AND($Q279&gt;='data summary'!K$8,$P279&lt;='data summary'!K$8),'data summary'!K$8,"")</f>
      </c>
      <c r="AA279" s="1">
        <f>IF(AND($Q279&gt;='data summary'!L$8,$P279&lt;='data summary'!L$8),'data summary'!L$8,"")</f>
      </c>
      <c r="AB279" s="1">
        <f>IF(AND($Q279&gt;='data summary'!M$8,$P279&lt;='data summary'!M$8),'data summary'!M$8,"")</f>
      </c>
      <c r="AC279" s="1">
        <f>IF(AND($Q279&gt;='data summary'!N$8,$P279&lt;='data summary'!N$8),'data summary'!N$8,"")</f>
      </c>
      <c r="AD279" s="26"/>
      <c r="AE279" s="26"/>
    </row>
    <row r="280" spans="1:31" ht="15">
      <c r="A280" s="26"/>
      <c r="B280" s="11"/>
      <c r="C280" s="11"/>
      <c r="D280" s="11"/>
      <c r="E280" s="11"/>
      <c r="F280" s="12"/>
      <c r="G280" s="12"/>
      <c r="H280" s="12"/>
      <c r="I280" s="12"/>
      <c r="J280" s="64"/>
      <c r="K280" s="11"/>
      <c r="L280" s="11"/>
      <c r="M280" s="11"/>
      <c r="N280" s="25">
        <f ca="1" t="shared" si="20"/>
      </c>
      <c r="O280" s="25">
        <f ca="1" t="shared" si="21"/>
      </c>
      <c r="P280" s="1">
        <f t="shared" si="22"/>
      </c>
      <c r="Q280" s="1">
        <f ca="1" t="shared" si="23"/>
      </c>
      <c r="R280" s="1">
        <f t="shared" si="24"/>
      </c>
      <c r="S280" s="1">
        <f>IF(AND($Q280&gt;='data summary'!D$8,$P280&lt;='data summary'!D$8),'data summary'!D$8,"")</f>
      </c>
      <c r="T280" s="1">
        <f>IF(AND($Q280&gt;='data summary'!E$8,$P280&lt;='data summary'!E$8),'data summary'!E$8,"")</f>
      </c>
      <c r="U280" s="1">
        <f>IF(AND($Q280&gt;='data summary'!F$8,$P280&lt;='data summary'!F$8),'data summary'!F$8,"")</f>
      </c>
      <c r="V280" s="1">
        <f>IF(AND($Q280&gt;='data summary'!G$8,$P280&lt;='data summary'!G$8),'data summary'!G$8,"")</f>
      </c>
      <c r="W280" s="1">
        <f>IF(AND($Q280&gt;='data summary'!H$8,$P280&lt;='data summary'!H$8),'data summary'!H$8,"")</f>
      </c>
      <c r="X280" s="1">
        <f>IF(AND($Q280&gt;='data summary'!I$8,$P280&lt;='data summary'!I$8),'data summary'!I$8,"")</f>
      </c>
      <c r="Y280" s="1">
        <f>IF(AND($Q280&gt;='data summary'!J$8,$P280&lt;='data summary'!J$8),'data summary'!J$8,"")</f>
      </c>
      <c r="Z280" s="1">
        <f>IF(AND($Q280&gt;='data summary'!K$8,$P280&lt;='data summary'!K$8),'data summary'!K$8,"")</f>
      </c>
      <c r="AA280" s="1">
        <f>IF(AND($Q280&gt;='data summary'!L$8,$P280&lt;='data summary'!L$8),'data summary'!L$8,"")</f>
      </c>
      <c r="AB280" s="1">
        <f>IF(AND($Q280&gt;='data summary'!M$8,$P280&lt;='data summary'!M$8),'data summary'!M$8,"")</f>
      </c>
      <c r="AC280" s="1">
        <f>IF(AND($Q280&gt;='data summary'!N$8,$P280&lt;='data summary'!N$8),'data summary'!N$8,"")</f>
      </c>
      <c r="AD280" s="26"/>
      <c r="AE280" s="26"/>
    </row>
    <row r="281" spans="1:31" ht="15">
      <c r="A281" s="26"/>
      <c r="B281" s="11"/>
      <c r="C281" s="11"/>
      <c r="D281" s="11"/>
      <c r="E281" s="11"/>
      <c r="F281" s="12"/>
      <c r="G281" s="12"/>
      <c r="H281" s="12"/>
      <c r="I281" s="12"/>
      <c r="J281" s="64"/>
      <c r="K281" s="11"/>
      <c r="L281" s="11"/>
      <c r="M281" s="11"/>
      <c r="N281" s="25">
        <f ca="1" t="shared" si="20"/>
      </c>
      <c r="O281" s="25">
        <f ca="1" t="shared" si="21"/>
      </c>
      <c r="P281" s="1">
        <f t="shared" si="22"/>
      </c>
      <c r="Q281" s="1">
        <f ca="1" t="shared" si="23"/>
      </c>
      <c r="R281" s="1">
        <f t="shared" si="24"/>
      </c>
      <c r="S281" s="1">
        <f>IF(AND($Q281&gt;='data summary'!D$8,$P281&lt;='data summary'!D$8),'data summary'!D$8,"")</f>
      </c>
      <c r="T281" s="1">
        <f>IF(AND($Q281&gt;='data summary'!E$8,$P281&lt;='data summary'!E$8),'data summary'!E$8,"")</f>
      </c>
      <c r="U281" s="1">
        <f>IF(AND($Q281&gt;='data summary'!F$8,$P281&lt;='data summary'!F$8),'data summary'!F$8,"")</f>
      </c>
      <c r="V281" s="1">
        <f>IF(AND($Q281&gt;='data summary'!G$8,$P281&lt;='data summary'!G$8),'data summary'!G$8,"")</f>
      </c>
      <c r="W281" s="1">
        <f>IF(AND($Q281&gt;='data summary'!H$8,$P281&lt;='data summary'!H$8),'data summary'!H$8,"")</f>
      </c>
      <c r="X281" s="1">
        <f>IF(AND($Q281&gt;='data summary'!I$8,$P281&lt;='data summary'!I$8),'data summary'!I$8,"")</f>
      </c>
      <c r="Y281" s="1">
        <f>IF(AND($Q281&gt;='data summary'!J$8,$P281&lt;='data summary'!J$8),'data summary'!J$8,"")</f>
      </c>
      <c r="Z281" s="1">
        <f>IF(AND($Q281&gt;='data summary'!K$8,$P281&lt;='data summary'!K$8),'data summary'!K$8,"")</f>
      </c>
      <c r="AA281" s="1">
        <f>IF(AND($Q281&gt;='data summary'!L$8,$P281&lt;='data summary'!L$8),'data summary'!L$8,"")</f>
      </c>
      <c r="AB281" s="1">
        <f>IF(AND($Q281&gt;='data summary'!M$8,$P281&lt;='data summary'!M$8),'data summary'!M$8,"")</f>
      </c>
      <c r="AC281" s="1">
        <f>IF(AND($Q281&gt;='data summary'!N$8,$P281&lt;='data summary'!N$8),'data summary'!N$8,"")</f>
      </c>
      <c r="AD281" s="26"/>
      <c r="AE281" s="26"/>
    </row>
    <row r="282" spans="1:31" ht="15">
      <c r="A282" s="26"/>
      <c r="B282" s="11"/>
      <c r="C282" s="11"/>
      <c r="D282" s="11"/>
      <c r="E282" s="11"/>
      <c r="F282" s="12"/>
      <c r="G282" s="12"/>
      <c r="H282" s="12"/>
      <c r="I282" s="12"/>
      <c r="J282" s="64"/>
      <c r="K282" s="11"/>
      <c r="L282" s="11"/>
      <c r="M282" s="11"/>
      <c r="N282" s="25">
        <f ca="1" t="shared" si="20"/>
      </c>
      <c r="O282" s="25">
        <f ca="1" t="shared" si="21"/>
      </c>
      <c r="P282" s="1">
        <f t="shared" si="22"/>
      </c>
      <c r="Q282" s="1">
        <f ca="1" t="shared" si="23"/>
      </c>
      <c r="R282" s="1">
        <f t="shared" si="24"/>
      </c>
      <c r="S282" s="1">
        <f>IF(AND($Q282&gt;='data summary'!D$8,$P282&lt;='data summary'!D$8),'data summary'!D$8,"")</f>
      </c>
      <c r="T282" s="1">
        <f>IF(AND($Q282&gt;='data summary'!E$8,$P282&lt;='data summary'!E$8),'data summary'!E$8,"")</f>
      </c>
      <c r="U282" s="1">
        <f>IF(AND($Q282&gt;='data summary'!F$8,$P282&lt;='data summary'!F$8),'data summary'!F$8,"")</f>
      </c>
      <c r="V282" s="1">
        <f>IF(AND($Q282&gt;='data summary'!G$8,$P282&lt;='data summary'!G$8),'data summary'!G$8,"")</f>
      </c>
      <c r="W282" s="1">
        <f>IF(AND($Q282&gt;='data summary'!H$8,$P282&lt;='data summary'!H$8),'data summary'!H$8,"")</f>
      </c>
      <c r="X282" s="1">
        <f>IF(AND($Q282&gt;='data summary'!I$8,$P282&lt;='data summary'!I$8),'data summary'!I$8,"")</f>
      </c>
      <c r="Y282" s="1">
        <f>IF(AND($Q282&gt;='data summary'!J$8,$P282&lt;='data summary'!J$8),'data summary'!J$8,"")</f>
      </c>
      <c r="Z282" s="1">
        <f>IF(AND($Q282&gt;='data summary'!K$8,$P282&lt;='data summary'!K$8),'data summary'!K$8,"")</f>
      </c>
      <c r="AA282" s="1">
        <f>IF(AND($Q282&gt;='data summary'!L$8,$P282&lt;='data summary'!L$8),'data summary'!L$8,"")</f>
      </c>
      <c r="AB282" s="1">
        <f>IF(AND($Q282&gt;='data summary'!M$8,$P282&lt;='data summary'!M$8),'data summary'!M$8,"")</f>
      </c>
      <c r="AC282" s="1">
        <f>IF(AND($Q282&gt;='data summary'!N$8,$P282&lt;='data summary'!N$8),'data summary'!N$8,"")</f>
      </c>
      <c r="AD282" s="26"/>
      <c r="AE282" s="26"/>
    </row>
    <row r="283" spans="1:31" ht="15">
      <c r="A283" s="26"/>
      <c r="B283" s="11"/>
      <c r="C283" s="11"/>
      <c r="D283" s="11"/>
      <c r="E283" s="11"/>
      <c r="F283" s="12"/>
      <c r="G283" s="12"/>
      <c r="H283" s="12"/>
      <c r="I283" s="12"/>
      <c r="J283" s="64"/>
      <c r="K283" s="11"/>
      <c r="L283" s="11"/>
      <c r="M283" s="11"/>
      <c r="N283" s="25">
        <f ca="1" t="shared" si="20"/>
      </c>
      <c r="O283" s="25">
        <f ca="1" t="shared" si="21"/>
      </c>
      <c r="P283" s="1">
        <f t="shared" si="22"/>
      </c>
      <c r="Q283" s="1">
        <f ca="1" t="shared" si="23"/>
      </c>
      <c r="R283" s="1">
        <f t="shared" si="24"/>
      </c>
      <c r="S283" s="1">
        <f>IF(AND($Q283&gt;='data summary'!D$8,$P283&lt;='data summary'!D$8),'data summary'!D$8,"")</f>
      </c>
      <c r="T283" s="1">
        <f>IF(AND($Q283&gt;='data summary'!E$8,$P283&lt;='data summary'!E$8),'data summary'!E$8,"")</f>
      </c>
      <c r="U283" s="1">
        <f>IF(AND($Q283&gt;='data summary'!F$8,$P283&lt;='data summary'!F$8),'data summary'!F$8,"")</f>
      </c>
      <c r="V283" s="1">
        <f>IF(AND($Q283&gt;='data summary'!G$8,$P283&lt;='data summary'!G$8),'data summary'!G$8,"")</f>
      </c>
      <c r="W283" s="1">
        <f>IF(AND($Q283&gt;='data summary'!H$8,$P283&lt;='data summary'!H$8),'data summary'!H$8,"")</f>
      </c>
      <c r="X283" s="1">
        <f>IF(AND($Q283&gt;='data summary'!I$8,$P283&lt;='data summary'!I$8),'data summary'!I$8,"")</f>
      </c>
      <c r="Y283" s="1">
        <f>IF(AND($Q283&gt;='data summary'!J$8,$P283&lt;='data summary'!J$8),'data summary'!J$8,"")</f>
      </c>
      <c r="Z283" s="1">
        <f>IF(AND($Q283&gt;='data summary'!K$8,$P283&lt;='data summary'!K$8),'data summary'!K$8,"")</f>
      </c>
      <c r="AA283" s="1">
        <f>IF(AND($Q283&gt;='data summary'!L$8,$P283&lt;='data summary'!L$8),'data summary'!L$8,"")</f>
      </c>
      <c r="AB283" s="1">
        <f>IF(AND($Q283&gt;='data summary'!M$8,$P283&lt;='data summary'!M$8),'data summary'!M$8,"")</f>
      </c>
      <c r="AC283" s="1">
        <f>IF(AND($Q283&gt;='data summary'!N$8,$P283&lt;='data summary'!N$8),'data summary'!N$8,"")</f>
      </c>
      <c r="AD283" s="26"/>
      <c r="AE283" s="26"/>
    </row>
    <row r="284" spans="1:31" ht="15">
      <c r="A284" s="26"/>
      <c r="B284" s="11"/>
      <c r="C284" s="11"/>
      <c r="D284" s="11"/>
      <c r="E284" s="11"/>
      <c r="F284" s="12"/>
      <c r="G284" s="12"/>
      <c r="H284" s="12"/>
      <c r="I284" s="12"/>
      <c r="J284" s="64"/>
      <c r="K284" s="11"/>
      <c r="L284" s="11"/>
      <c r="M284" s="11"/>
      <c r="N284" s="25">
        <f ca="1" t="shared" si="20"/>
      </c>
      <c r="O284" s="25">
        <f ca="1" t="shared" si="21"/>
      </c>
      <c r="P284" s="1">
        <f t="shared" si="22"/>
      </c>
      <c r="Q284" s="1">
        <f ca="1" t="shared" si="23"/>
      </c>
      <c r="R284" s="1">
        <f t="shared" si="24"/>
      </c>
      <c r="S284" s="1">
        <f>IF(AND($Q284&gt;='data summary'!D$8,$P284&lt;='data summary'!D$8),'data summary'!D$8,"")</f>
      </c>
      <c r="T284" s="1">
        <f>IF(AND($Q284&gt;='data summary'!E$8,$P284&lt;='data summary'!E$8),'data summary'!E$8,"")</f>
      </c>
      <c r="U284" s="1">
        <f>IF(AND($Q284&gt;='data summary'!F$8,$P284&lt;='data summary'!F$8),'data summary'!F$8,"")</f>
      </c>
      <c r="V284" s="1">
        <f>IF(AND($Q284&gt;='data summary'!G$8,$P284&lt;='data summary'!G$8),'data summary'!G$8,"")</f>
      </c>
      <c r="W284" s="1">
        <f>IF(AND($Q284&gt;='data summary'!H$8,$P284&lt;='data summary'!H$8),'data summary'!H$8,"")</f>
      </c>
      <c r="X284" s="1">
        <f>IF(AND($Q284&gt;='data summary'!I$8,$P284&lt;='data summary'!I$8),'data summary'!I$8,"")</f>
      </c>
      <c r="Y284" s="1">
        <f>IF(AND($Q284&gt;='data summary'!J$8,$P284&lt;='data summary'!J$8),'data summary'!J$8,"")</f>
      </c>
      <c r="Z284" s="1">
        <f>IF(AND($Q284&gt;='data summary'!K$8,$P284&lt;='data summary'!K$8),'data summary'!K$8,"")</f>
      </c>
      <c r="AA284" s="1">
        <f>IF(AND($Q284&gt;='data summary'!L$8,$P284&lt;='data summary'!L$8),'data summary'!L$8,"")</f>
      </c>
      <c r="AB284" s="1">
        <f>IF(AND($Q284&gt;='data summary'!M$8,$P284&lt;='data summary'!M$8),'data summary'!M$8,"")</f>
      </c>
      <c r="AC284" s="1">
        <f>IF(AND($Q284&gt;='data summary'!N$8,$P284&lt;='data summary'!N$8),'data summary'!N$8,"")</f>
      </c>
      <c r="AD284" s="26"/>
      <c r="AE284" s="26"/>
    </row>
    <row r="285" spans="1:31" ht="15">
      <c r="A285" s="26"/>
      <c r="B285" s="11"/>
      <c r="C285" s="11"/>
      <c r="D285" s="11"/>
      <c r="E285" s="11"/>
      <c r="F285" s="12"/>
      <c r="G285" s="12"/>
      <c r="H285" s="12"/>
      <c r="I285" s="12"/>
      <c r="J285" s="64"/>
      <c r="K285" s="11"/>
      <c r="L285" s="11"/>
      <c r="M285" s="11"/>
      <c r="N285" s="25">
        <f ca="1" t="shared" si="20"/>
      </c>
      <c r="O285" s="25">
        <f ca="1" t="shared" si="21"/>
      </c>
      <c r="P285" s="1">
        <f t="shared" si="22"/>
      </c>
      <c r="Q285" s="1">
        <f ca="1" t="shared" si="23"/>
      </c>
      <c r="R285" s="1">
        <f t="shared" si="24"/>
      </c>
      <c r="S285" s="1">
        <f>IF(AND($Q285&gt;='data summary'!D$8,$P285&lt;='data summary'!D$8),'data summary'!D$8,"")</f>
      </c>
      <c r="T285" s="1">
        <f>IF(AND($Q285&gt;='data summary'!E$8,$P285&lt;='data summary'!E$8),'data summary'!E$8,"")</f>
      </c>
      <c r="U285" s="1">
        <f>IF(AND($Q285&gt;='data summary'!F$8,$P285&lt;='data summary'!F$8),'data summary'!F$8,"")</f>
      </c>
      <c r="V285" s="1">
        <f>IF(AND($Q285&gt;='data summary'!G$8,$P285&lt;='data summary'!G$8),'data summary'!G$8,"")</f>
      </c>
      <c r="W285" s="1">
        <f>IF(AND($Q285&gt;='data summary'!H$8,$P285&lt;='data summary'!H$8),'data summary'!H$8,"")</f>
      </c>
      <c r="X285" s="1">
        <f>IF(AND($Q285&gt;='data summary'!I$8,$P285&lt;='data summary'!I$8),'data summary'!I$8,"")</f>
      </c>
      <c r="Y285" s="1">
        <f>IF(AND($Q285&gt;='data summary'!J$8,$P285&lt;='data summary'!J$8),'data summary'!J$8,"")</f>
      </c>
      <c r="Z285" s="1">
        <f>IF(AND($Q285&gt;='data summary'!K$8,$P285&lt;='data summary'!K$8),'data summary'!K$8,"")</f>
      </c>
      <c r="AA285" s="1">
        <f>IF(AND($Q285&gt;='data summary'!L$8,$P285&lt;='data summary'!L$8),'data summary'!L$8,"")</f>
      </c>
      <c r="AB285" s="1">
        <f>IF(AND($Q285&gt;='data summary'!M$8,$P285&lt;='data summary'!M$8),'data summary'!M$8,"")</f>
      </c>
      <c r="AC285" s="1">
        <f>IF(AND($Q285&gt;='data summary'!N$8,$P285&lt;='data summary'!N$8),'data summary'!N$8,"")</f>
      </c>
      <c r="AD285" s="26"/>
      <c r="AE285" s="26"/>
    </row>
    <row r="286" spans="1:31" ht="15">
      <c r="A286" s="26"/>
      <c r="B286" s="11"/>
      <c r="C286" s="11"/>
      <c r="D286" s="11"/>
      <c r="E286" s="11"/>
      <c r="F286" s="12"/>
      <c r="G286" s="12"/>
      <c r="H286" s="12"/>
      <c r="I286" s="12"/>
      <c r="J286" s="64"/>
      <c r="K286" s="11"/>
      <c r="L286" s="11"/>
      <c r="M286" s="11"/>
      <c r="N286" s="25">
        <f ca="1" t="shared" si="20"/>
      </c>
      <c r="O286" s="25">
        <f ca="1" t="shared" si="21"/>
      </c>
      <c r="P286" s="1">
        <f t="shared" si="22"/>
      </c>
      <c r="Q286" s="1">
        <f ca="1" t="shared" si="23"/>
      </c>
      <c r="R286" s="1">
        <f t="shared" si="24"/>
      </c>
      <c r="S286" s="1">
        <f>IF(AND($Q286&gt;='data summary'!D$8,$P286&lt;='data summary'!D$8),'data summary'!D$8,"")</f>
      </c>
      <c r="T286" s="1">
        <f>IF(AND($Q286&gt;='data summary'!E$8,$P286&lt;='data summary'!E$8),'data summary'!E$8,"")</f>
      </c>
      <c r="U286" s="1">
        <f>IF(AND($Q286&gt;='data summary'!F$8,$P286&lt;='data summary'!F$8),'data summary'!F$8,"")</f>
      </c>
      <c r="V286" s="1">
        <f>IF(AND($Q286&gt;='data summary'!G$8,$P286&lt;='data summary'!G$8),'data summary'!G$8,"")</f>
      </c>
      <c r="W286" s="1">
        <f>IF(AND($Q286&gt;='data summary'!H$8,$P286&lt;='data summary'!H$8),'data summary'!H$8,"")</f>
      </c>
      <c r="X286" s="1">
        <f>IF(AND($Q286&gt;='data summary'!I$8,$P286&lt;='data summary'!I$8),'data summary'!I$8,"")</f>
      </c>
      <c r="Y286" s="1">
        <f>IF(AND($Q286&gt;='data summary'!J$8,$P286&lt;='data summary'!J$8),'data summary'!J$8,"")</f>
      </c>
      <c r="Z286" s="1">
        <f>IF(AND($Q286&gt;='data summary'!K$8,$P286&lt;='data summary'!K$8),'data summary'!K$8,"")</f>
      </c>
      <c r="AA286" s="1">
        <f>IF(AND($Q286&gt;='data summary'!L$8,$P286&lt;='data summary'!L$8),'data summary'!L$8,"")</f>
      </c>
      <c r="AB286" s="1">
        <f>IF(AND($Q286&gt;='data summary'!M$8,$P286&lt;='data summary'!M$8),'data summary'!M$8,"")</f>
      </c>
      <c r="AC286" s="1">
        <f>IF(AND($Q286&gt;='data summary'!N$8,$P286&lt;='data summary'!N$8),'data summary'!N$8,"")</f>
      </c>
      <c r="AD286" s="26"/>
      <c r="AE286" s="26"/>
    </row>
    <row r="287" spans="1:31" ht="15">
      <c r="A287" s="26"/>
      <c r="B287" s="11"/>
      <c r="C287" s="11"/>
      <c r="D287" s="11"/>
      <c r="E287" s="11"/>
      <c r="F287" s="12"/>
      <c r="G287" s="12"/>
      <c r="H287" s="12"/>
      <c r="I287" s="12"/>
      <c r="J287" s="64"/>
      <c r="K287" s="11"/>
      <c r="L287" s="11"/>
      <c r="M287" s="11"/>
      <c r="N287" s="25">
        <f ca="1" t="shared" si="20"/>
      </c>
      <c r="O287" s="25">
        <f ca="1" t="shared" si="21"/>
      </c>
      <c r="P287" s="1">
        <f t="shared" si="22"/>
      </c>
      <c r="Q287" s="1">
        <f ca="1" t="shared" si="23"/>
      </c>
      <c r="R287" s="1">
        <f t="shared" si="24"/>
      </c>
      <c r="S287" s="1">
        <f>IF(AND($Q287&gt;='data summary'!D$8,$P287&lt;='data summary'!D$8),'data summary'!D$8,"")</f>
      </c>
      <c r="T287" s="1">
        <f>IF(AND($Q287&gt;='data summary'!E$8,$P287&lt;='data summary'!E$8),'data summary'!E$8,"")</f>
      </c>
      <c r="U287" s="1">
        <f>IF(AND($Q287&gt;='data summary'!F$8,$P287&lt;='data summary'!F$8),'data summary'!F$8,"")</f>
      </c>
      <c r="V287" s="1">
        <f>IF(AND($Q287&gt;='data summary'!G$8,$P287&lt;='data summary'!G$8),'data summary'!G$8,"")</f>
      </c>
      <c r="W287" s="1">
        <f>IF(AND($Q287&gt;='data summary'!H$8,$P287&lt;='data summary'!H$8),'data summary'!H$8,"")</f>
      </c>
      <c r="X287" s="1">
        <f>IF(AND($Q287&gt;='data summary'!I$8,$P287&lt;='data summary'!I$8),'data summary'!I$8,"")</f>
      </c>
      <c r="Y287" s="1">
        <f>IF(AND($Q287&gt;='data summary'!J$8,$P287&lt;='data summary'!J$8),'data summary'!J$8,"")</f>
      </c>
      <c r="Z287" s="1">
        <f>IF(AND($Q287&gt;='data summary'!K$8,$P287&lt;='data summary'!K$8),'data summary'!K$8,"")</f>
      </c>
      <c r="AA287" s="1">
        <f>IF(AND($Q287&gt;='data summary'!L$8,$P287&lt;='data summary'!L$8),'data summary'!L$8,"")</f>
      </c>
      <c r="AB287" s="1">
        <f>IF(AND($Q287&gt;='data summary'!M$8,$P287&lt;='data summary'!M$8),'data summary'!M$8,"")</f>
      </c>
      <c r="AC287" s="1">
        <f>IF(AND($Q287&gt;='data summary'!N$8,$P287&lt;='data summary'!N$8),'data summary'!N$8,"")</f>
      </c>
      <c r="AD287" s="26"/>
      <c r="AE287" s="26"/>
    </row>
    <row r="288" spans="1:31" ht="15">
      <c r="A288" s="26"/>
      <c r="B288" s="11"/>
      <c r="C288" s="11"/>
      <c r="D288" s="11"/>
      <c r="E288" s="11"/>
      <c r="F288" s="12"/>
      <c r="G288" s="12"/>
      <c r="H288" s="12"/>
      <c r="I288" s="12"/>
      <c r="J288" s="64"/>
      <c r="K288" s="11"/>
      <c r="L288" s="11"/>
      <c r="M288" s="11"/>
      <c r="N288" s="25">
        <f ca="1" t="shared" si="20"/>
      </c>
      <c r="O288" s="25">
        <f ca="1" t="shared" si="21"/>
      </c>
      <c r="P288" s="1">
        <f t="shared" si="22"/>
      </c>
      <c r="Q288" s="1">
        <f ca="1" t="shared" si="23"/>
      </c>
      <c r="R288" s="1">
        <f t="shared" si="24"/>
      </c>
      <c r="S288" s="1">
        <f>IF(AND($Q288&gt;='data summary'!D$8,$P288&lt;='data summary'!D$8),'data summary'!D$8,"")</f>
      </c>
      <c r="T288" s="1">
        <f>IF(AND($Q288&gt;='data summary'!E$8,$P288&lt;='data summary'!E$8),'data summary'!E$8,"")</f>
      </c>
      <c r="U288" s="1">
        <f>IF(AND($Q288&gt;='data summary'!F$8,$P288&lt;='data summary'!F$8),'data summary'!F$8,"")</f>
      </c>
      <c r="V288" s="1">
        <f>IF(AND($Q288&gt;='data summary'!G$8,$P288&lt;='data summary'!G$8),'data summary'!G$8,"")</f>
      </c>
      <c r="W288" s="1">
        <f>IF(AND($Q288&gt;='data summary'!H$8,$P288&lt;='data summary'!H$8),'data summary'!H$8,"")</f>
      </c>
      <c r="X288" s="1">
        <f>IF(AND($Q288&gt;='data summary'!I$8,$P288&lt;='data summary'!I$8),'data summary'!I$8,"")</f>
      </c>
      <c r="Y288" s="1">
        <f>IF(AND($Q288&gt;='data summary'!J$8,$P288&lt;='data summary'!J$8),'data summary'!J$8,"")</f>
      </c>
      <c r="Z288" s="1">
        <f>IF(AND($Q288&gt;='data summary'!K$8,$P288&lt;='data summary'!K$8),'data summary'!K$8,"")</f>
      </c>
      <c r="AA288" s="1">
        <f>IF(AND($Q288&gt;='data summary'!L$8,$P288&lt;='data summary'!L$8),'data summary'!L$8,"")</f>
      </c>
      <c r="AB288" s="1">
        <f>IF(AND($Q288&gt;='data summary'!M$8,$P288&lt;='data summary'!M$8),'data summary'!M$8,"")</f>
      </c>
      <c r="AC288" s="1">
        <f>IF(AND($Q288&gt;='data summary'!N$8,$P288&lt;='data summary'!N$8),'data summary'!N$8,"")</f>
      </c>
      <c r="AD288" s="26"/>
      <c r="AE288" s="26"/>
    </row>
    <row r="289" spans="1:31" ht="15">
      <c r="A289" s="26"/>
      <c r="B289" s="11"/>
      <c r="C289" s="11"/>
      <c r="D289" s="11"/>
      <c r="E289" s="11"/>
      <c r="F289" s="12"/>
      <c r="G289" s="12"/>
      <c r="H289" s="12"/>
      <c r="I289" s="12"/>
      <c r="J289" s="64"/>
      <c r="K289" s="11"/>
      <c r="L289" s="11"/>
      <c r="M289" s="11"/>
      <c r="N289" s="25">
        <f ca="1" t="shared" si="20"/>
      </c>
      <c r="O289" s="25">
        <f ca="1" t="shared" si="21"/>
      </c>
      <c r="P289" s="1">
        <f t="shared" si="22"/>
      </c>
      <c r="Q289" s="1">
        <f ca="1" t="shared" si="23"/>
      </c>
      <c r="R289" s="1">
        <f t="shared" si="24"/>
      </c>
      <c r="S289" s="1">
        <f>IF(AND($Q289&gt;='data summary'!D$8,$P289&lt;='data summary'!D$8),'data summary'!D$8,"")</f>
      </c>
      <c r="T289" s="1">
        <f>IF(AND($Q289&gt;='data summary'!E$8,$P289&lt;='data summary'!E$8),'data summary'!E$8,"")</f>
      </c>
      <c r="U289" s="1">
        <f>IF(AND($Q289&gt;='data summary'!F$8,$P289&lt;='data summary'!F$8),'data summary'!F$8,"")</f>
      </c>
      <c r="V289" s="1">
        <f>IF(AND($Q289&gt;='data summary'!G$8,$P289&lt;='data summary'!G$8),'data summary'!G$8,"")</f>
      </c>
      <c r="W289" s="1">
        <f>IF(AND($Q289&gt;='data summary'!H$8,$P289&lt;='data summary'!H$8),'data summary'!H$8,"")</f>
      </c>
      <c r="X289" s="1">
        <f>IF(AND($Q289&gt;='data summary'!I$8,$P289&lt;='data summary'!I$8),'data summary'!I$8,"")</f>
      </c>
      <c r="Y289" s="1">
        <f>IF(AND($Q289&gt;='data summary'!J$8,$P289&lt;='data summary'!J$8),'data summary'!J$8,"")</f>
      </c>
      <c r="Z289" s="1">
        <f>IF(AND($Q289&gt;='data summary'!K$8,$P289&lt;='data summary'!K$8),'data summary'!K$8,"")</f>
      </c>
      <c r="AA289" s="1">
        <f>IF(AND($Q289&gt;='data summary'!L$8,$P289&lt;='data summary'!L$8),'data summary'!L$8,"")</f>
      </c>
      <c r="AB289" s="1">
        <f>IF(AND($Q289&gt;='data summary'!M$8,$P289&lt;='data summary'!M$8),'data summary'!M$8,"")</f>
      </c>
      <c r="AC289" s="1">
        <f>IF(AND($Q289&gt;='data summary'!N$8,$P289&lt;='data summary'!N$8),'data summary'!N$8,"")</f>
      </c>
      <c r="AD289" s="26"/>
      <c r="AE289" s="26"/>
    </row>
    <row r="290" spans="1:31" ht="15">
      <c r="A290" s="26"/>
      <c r="B290" s="11"/>
      <c r="C290" s="11"/>
      <c r="D290" s="11"/>
      <c r="E290" s="11"/>
      <c r="F290" s="12"/>
      <c r="G290" s="12"/>
      <c r="H290" s="12"/>
      <c r="I290" s="12"/>
      <c r="J290" s="64"/>
      <c r="K290" s="11"/>
      <c r="L290" s="11"/>
      <c r="M290" s="11"/>
      <c r="N290" s="25">
        <f ca="1" t="shared" si="20"/>
      </c>
      <c r="O290" s="25">
        <f ca="1" t="shared" si="21"/>
      </c>
      <c r="P290" s="1">
        <f t="shared" si="22"/>
      </c>
      <c r="Q290" s="1">
        <f ca="1" t="shared" si="23"/>
      </c>
      <c r="R290" s="1">
        <f t="shared" si="24"/>
      </c>
      <c r="S290" s="1">
        <f>IF(AND($Q290&gt;='data summary'!D$8,$P290&lt;='data summary'!D$8),'data summary'!D$8,"")</f>
      </c>
      <c r="T290" s="1">
        <f>IF(AND($Q290&gt;='data summary'!E$8,$P290&lt;='data summary'!E$8),'data summary'!E$8,"")</f>
      </c>
      <c r="U290" s="1">
        <f>IF(AND($Q290&gt;='data summary'!F$8,$P290&lt;='data summary'!F$8),'data summary'!F$8,"")</f>
      </c>
      <c r="V290" s="1">
        <f>IF(AND($Q290&gt;='data summary'!G$8,$P290&lt;='data summary'!G$8),'data summary'!G$8,"")</f>
      </c>
      <c r="W290" s="1">
        <f>IF(AND($Q290&gt;='data summary'!H$8,$P290&lt;='data summary'!H$8),'data summary'!H$8,"")</f>
      </c>
      <c r="X290" s="1">
        <f>IF(AND($Q290&gt;='data summary'!I$8,$P290&lt;='data summary'!I$8),'data summary'!I$8,"")</f>
      </c>
      <c r="Y290" s="1">
        <f>IF(AND($Q290&gt;='data summary'!J$8,$P290&lt;='data summary'!J$8),'data summary'!J$8,"")</f>
      </c>
      <c r="Z290" s="1">
        <f>IF(AND($Q290&gt;='data summary'!K$8,$P290&lt;='data summary'!K$8),'data summary'!K$8,"")</f>
      </c>
      <c r="AA290" s="1">
        <f>IF(AND($Q290&gt;='data summary'!L$8,$P290&lt;='data summary'!L$8),'data summary'!L$8,"")</f>
      </c>
      <c r="AB290" s="1">
        <f>IF(AND($Q290&gt;='data summary'!M$8,$P290&lt;='data summary'!M$8),'data summary'!M$8,"")</f>
      </c>
      <c r="AC290" s="1">
        <f>IF(AND($Q290&gt;='data summary'!N$8,$P290&lt;='data summary'!N$8),'data summary'!N$8,"")</f>
      </c>
      <c r="AD290" s="26"/>
      <c r="AE290" s="26"/>
    </row>
    <row r="291" spans="1:31" ht="15">
      <c r="A291" s="26"/>
      <c r="B291" s="11"/>
      <c r="C291" s="11"/>
      <c r="D291" s="11"/>
      <c r="E291" s="11"/>
      <c r="F291" s="12"/>
      <c r="G291" s="12"/>
      <c r="H291" s="12"/>
      <c r="I291" s="12"/>
      <c r="J291" s="64"/>
      <c r="K291" s="11"/>
      <c r="L291" s="11"/>
      <c r="M291" s="11"/>
      <c r="N291" s="25">
        <f ca="1" t="shared" si="20"/>
      </c>
      <c r="O291" s="25">
        <f ca="1" t="shared" si="21"/>
      </c>
      <c r="P291" s="1">
        <f t="shared" si="22"/>
      </c>
      <c r="Q291" s="1">
        <f ca="1" t="shared" si="23"/>
      </c>
      <c r="R291" s="1">
        <f t="shared" si="24"/>
      </c>
      <c r="S291" s="1">
        <f>IF(AND($Q291&gt;='data summary'!D$8,$P291&lt;='data summary'!D$8),'data summary'!D$8,"")</f>
      </c>
      <c r="T291" s="1">
        <f>IF(AND($Q291&gt;='data summary'!E$8,$P291&lt;='data summary'!E$8),'data summary'!E$8,"")</f>
      </c>
      <c r="U291" s="1">
        <f>IF(AND($Q291&gt;='data summary'!F$8,$P291&lt;='data summary'!F$8),'data summary'!F$8,"")</f>
      </c>
      <c r="V291" s="1">
        <f>IF(AND($Q291&gt;='data summary'!G$8,$P291&lt;='data summary'!G$8),'data summary'!G$8,"")</f>
      </c>
      <c r="W291" s="1">
        <f>IF(AND($Q291&gt;='data summary'!H$8,$P291&lt;='data summary'!H$8),'data summary'!H$8,"")</f>
      </c>
      <c r="X291" s="1">
        <f>IF(AND($Q291&gt;='data summary'!I$8,$P291&lt;='data summary'!I$8),'data summary'!I$8,"")</f>
      </c>
      <c r="Y291" s="1">
        <f>IF(AND($Q291&gt;='data summary'!J$8,$P291&lt;='data summary'!J$8),'data summary'!J$8,"")</f>
      </c>
      <c r="Z291" s="1">
        <f>IF(AND($Q291&gt;='data summary'!K$8,$P291&lt;='data summary'!K$8),'data summary'!K$8,"")</f>
      </c>
      <c r="AA291" s="1">
        <f>IF(AND($Q291&gt;='data summary'!L$8,$P291&lt;='data summary'!L$8),'data summary'!L$8,"")</f>
      </c>
      <c r="AB291" s="1">
        <f>IF(AND($Q291&gt;='data summary'!M$8,$P291&lt;='data summary'!M$8),'data summary'!M$8,"")</f>
      </c>
      <c r="AC291" s="1">
        <f>IF(AND($Q291&gt;='data summary'!N$8,$P291&lt;='data summary'!N$8),'data summary'!N$8,"")</f>
      </c>
      <c r="AD291" s="26"/>
      <c r="AE291" s="26"/>
    </row>
    <row r="292" spans="1:31" ht="15">
      <c r="A292" s="26"/>
      <c r="B292" s="11"/>
      <c r="C292" s="11"/>
      <c r="D292" s="11"/>
      <c r="E292" s="11"/>
      <c r="F292" s="12"/>
      <c r="G292" s="12"/>
      <c r="H292" s="12"/>
      <c r="I292" s="12"/>
      <c r="J292" s="64"/>
      <c r="K292" s="11"/>
      <c r="L292" s="11"/>
      <c r="M292" s="11"/>
      <c r="N292" s="25">
        <f ca="1" t="shared" si="20"/>
      </c>
      <c r="O292" s="25">
        <f ca="1" t="shared" si="21"/>
      </c>
      <c r="P292" s="1">
        <f t="shared" si="22"/>
      </c>
      <c r="Q292" s="1">
        <f ca="1" t="shared" si="23"/>
      </c>
      <c r="R292" s="1">
        <f t="shared" si="24"/>
      </c>
      <c r="S292" s="1">
        <f>IF(AND($Q292&gt;='data summary'!D$8,$P292&lt;='data summary'!D$8),'data summary'!D$8,"")</f>
      </c>
      <c r="T292" s="1">
        <f>IF(AND($Q292&gt;='data summary'!E$8,$P292&lt;='data summary'!E$8),'data summary'!E$8,"")</f>
      </c>
      <c r="U292" s="1">
        <f>IF(AND($Q292&gt;='data summary'!F$8,$P292&lt;='data summary'!F$8),'data summary'!F$8,"")</f>
      </c>
      <c r="V292" s="1">
        <f>IF(AND($Q292&gt;='data summary'!G$8,$P292&lt;='data summary'!G$8),'data summary'!G$8,"")</f>
      </c>
      <c r="W292" s="1">
        <f>IF(AND($Q292&gt;='data summary'!H$8,$P292&lt;='data summary'!H$8),'data summary'!H$8,"")</f>
      </c>
      <c r="X292" s="1">
        <f>IF(AND($Q292&gt;='data summary'!I$8,$P292&lt;='data summary'!I$8),'data summary'!I$8,"")</f>
      </c>
      <c r="Y292" s="1">
        <f>IF(AND($Q292&gt;='data summary'!J$8,$P292&lt;='data summary'!J$8),'data summary'!J$8,"")</f>
      </c>
      <c r="Z292" s="1">
        <f>IF(AND($Q292&gt;='data summary'!K$8,$P292&lt;='data summary'!K$8),'data summary'!K$8,"")</f>
      </c>
      <c r="AA292" s="1">
        <f>IF(AND($Q292&gt;='data summary'!L$8,$P292&lt;='data summary'!L$8),'data summary'!L$8,"")</f>
      </c>
      <c r="AB292" s="1">
        <f>IF(AND($Q292&gt;='data summary'!M$8,$P292&lt;='data summary'!M$8),'data summary'!M$8,"")</f>
      </c>
      <c r="AC292" s="1">
        <f>IF(AND($Q292&gt;='data summary'!N$8,$P292&lt;='data summary'!N$8),'data summary'!N$8,"")</f>
      </c>
      <c r="AD292" s="26"/>
      <c r="AE292" s="26"/>
    </row>
    <row r="293" spans="1:31" ht="15">
      <c r="A293" s="26"/>
      <c r="B293" s="11"/>
      <c r="C293" s="11"/>
      <c r="D293" s="11"/>
      <c r="E293" s="11"/>
      <c r="F293" s="12"/>
      <c r="G293" s="12"/>
      <c r="H293" s="12"/>
      <c r="I293" s="12"/>
      <c r="J293" s="64"/>
      <c r="K293" s="11"/>
      <c r="L293" s="11"/>
      <c r="M293" s="11"/>
      <c r="N293" s="25">
        <f ca="1" t="shared" si="20"/>
      </c>
      <c r="O293" s="25">
        <f ca="1" t="shared" si="21"/>
      </c>
      <c r="P293" s="1">
        <f t="shared" si="22"/>
      </c>
      <c r="Q293" s="1">
        <f ca="1" t="shared" si="23"/>
      </c>
      <c r="R293" s="1">
        <f t="shared" si="24"/>
      </c>
      <c r="S293" s="1">
        <f>IF(AND($Q293&gt;='data summary'!D$8,$P293&lt;='data summary'!D$8),'data summary'!D$8,"")</f>
      </c>
      <c r="T293" s="1">
        <f>IF(AND($Q293&gt;='data summary'!E$8,$P293&lt;='data summary'!E$8),'data summary'!E$8,"")</f>
      </c>
      <c r="U293" s="1">
        <f>IF(AND($Q293&gt;='data summary'!F$8,$P293&lt;='data summary'!F$8),'data summary'!F$8,"")</f>
      </c>
      <c r="V293" s="1">
        <f>IF(AND($Q293&gt;='data summary'!G$8,$P293&lt;='data summary'!G$8),'data summary'!G$8,"")</f>
      </c>
      <c r="W293" s="1">
        <f>IF(AND($Q293&gt;='data summary'!H$8,$P293&lt;='data summary'!H$8),'data summary'!H$8,"")</f>
      </c>
      <c r="X293" s="1">
        <f>IF(AND($Q293&gt;='data summary'!I$8,$P293&lt;='data summary'!I$8),'data summary'!I$8,"")</f>
      </c>
      <c r="Y293" s="1">
        <f>IF(AND($Q293&gt;='data summary'!J$8,$P293&lt;='data summary'!J$8),'data summary'!J$8,"")</f>
      </c>
      <c r="Z293" s="1">
        <f>IF(AND($Q293&gt;='data summary'!K$8,$P293&lt;='data summary'!K$8),'data summary'!K$8,"")</f>
      </c>
      <c r="AA293" s="1">
        <f>IF(AND($Q293&gt;='data summary'!L$8,$P293&lt;='data summary'!L$8),'data summary'!L$8,"")</f>
      </c>
      <c r="AB293" s="1">
        <f>IF(AND($Q293&gt;='data summary'!M$8,$P293&lt;='data summary'!M$8),'data summary'!M$8,"")</f>
      </c>
      <c r="AC293" s="1">
        <f>IF(AND($Q293&gt;='data summary'!N$8,$P293&lt;='data summary'!N$8),'data summary'!N$8,"")</f>
      </c>
      <c r="AD293" s="26"/>
      <c r="AE293" s="26"/>
    </row>
    <row r="294" spans="1:31" ht="15">
      <c r="A294" s="26"/>
      <c r="B294" s="11"/>
      <c r="C294" s="11"/>
      <c r="D294" s="11"/>
      <c r="E294" s="11"/>
      <c r="F294" s="12"/>
      <c r="G294" s="12"/>
      <c r="H294" s="12"/>
      <c r="I294" s="12"/>
      <c r="J294" s="64"/>
      <c r="K294" s="11"/>
      <c r="L294" s="11"/>
      <c r="M294" s="11"/>
      <c r="N294" s="25">
        <f ca="1" t="shared" si="20"/>
      </c>
      <c r="O294" s="25">
        <f ca="1" t="shared" si="21"/>
      </c>
      <c r="P294" s="1">
        <f t="shared" si="22"/>
      </c>
      <c r="Q294" s="1">
        <f ca="1" t="shared" si="23"/>
      </c>
      <c r="R294" s="1">
        <f t="shared" si="24"/>
      </c>
      <c r="S294" s="1">
        <f>IF(AND($Q294&gt;='data summary'!D$8,$P294&lt;='data summary'!D$8),'data summary'!D$8,"")</f>
      </c>
      <c r="T294" s="1">
        <f>IF(AND($Q294&gt;='data summary'!E$8,$P294&lt;='data summary'!E$8),'data summary'!E$8,"")</f>
      </c>
      <c r="U294" s="1">
        <f>IF(AND($Q294&gt;='data summary'!F$8,$P294&lt;='data summary'!F$8),'data summary'!F$8,"")</f>
      </c>
      <c r="V294" s="1">
        <f>IF(AND($Q294&gt;='data summary'!G$8,$P294&lt;='data summary'!G$8),'data summary'!G$8,"")</f>
      </c>
      <c r="W294" s="1">
        <f>IF(AND($Q294&gt;='data summary'!H$8,$P294&lt;='data summary'!H$8),'data summary'!H$8,"")</f>
      </c>
      <c r="X294" s="1">
        <f>IF(AND($Q294&gt;='data summary'!I$8,$P294&lt;='data summary'!I$8),'data summary'!I$8,"")</f>
      </c>
      <c r="Y294" s="1">
        <f>IF(AND($Q294&gt;='data summary'!J$8,$P294&lt;='data summary'!J$8),'data summary'!J$8,"")</f>
      </c>
      <c r="Z294" s="1">
        <f>IF(AND($Q294&gt;='data summary'!K$8,$P294&lt;='data summary'!K$8),'data summary'!K$8,"")</f>
      </c>
      <c r="AA294" s="1">
        <f>IF(AND($Q294&gt;='data summary'!L$8,$P294&lt;='data summary'!L$8),'data summary'!L$8,"")</f>
      </c>
      <c r="AB294" s="1">
        <f>IF(AND($Q294&gt;='data summary'!M$8,$P294&lt;='data summary'!M$8),'data summary'!M$8,"")</f>
      </c>
      <c r="AC294" s="1">
        <f>IF(AND($Q294&gt;='data summary'!N$8,$P294&lt;='data summary'!N$8),'data summary'!N$8,"")</f>
      </c>
      <c r="AD294" s="26"/>
      <c r="AE294" s="26"/>
    </row>
    <row r="295" spans="1:31" ht="15">
      <c r="A295" s="26"/>
      <c r="B295" s="11"/>
      <c r="C295" s="11"/>
      <c r="D295" s="11"/>
      <c r="E295" s="11"/>
      <c r="F295" s="12"/>
      <c r="G295" s="12"/>
      <c r="H295" s="12"/>
      <c r="I295" s="12"/>
      <c r="J295" s="64"/>
      <c r="K295" s="11"/>
      <c r="L295" s="11"/>
      <c r="M295" s="11"/>
      <c r="N295" s="25">
        <f ca="1" t="shared" si="20"/>
      </c>
      <c r="O295" s="25">
        <f ca="1" t="shared" si="21"/>
      </c>
      <c r="P295" s="1">
        <f t="shared" si="22"/>
      </c>
      <c r="Q295" s="1">
        <f ca="1" t="shared" si="23"/>
      </c>
      <c r="R295" s="1">
        <f t="shared" si="24"/>
      </c>
      <c r="S295" s="1">
        <f>IF(AND($Q295&gt;='data summary'!D$8,$P295&lt;='data summary'!D$8),'data summary'!D$8,"")</f>
      </c>
      <c r="T295" s="1">
        <f>IF(AND($Q295&gt;='data summary'!E$8,$P295&lt;='data summary'!E$8),'data summary'!E$8,"")</f>
      </c>
      <c r="U295" s="1">
        <f>IF(AND($Q295&gt;='data summary'!F$8,$P295&lt;='data summary'!F$8),'data summary'!F$8,"")</f>
      </c>
      <c r="V295" s="1">
        <f>IF(AND($Q295&gt;='data summary'!G$8,$P295&lt;='data summary'!G$8),'data summary'!G$8,"")</f>
      </c>
      <c r="W295" s="1">
        <f>IF(AND($Q295&gt;='data summary'!H$8,$P295&lt;='data summary'!H$8),'data summary'!H$8,"")</f>
      </c>
      <c r="X295" s="1">
        <f>IF(AND($Q295&gt;='data summary'!I$8,$P295&lt;='data summary'!I$8),'data summary'!I$8,"")</f>
      </c>
      <c r="Y295" s="1">
        <f>IF(AND($Q295&gt;='data summary'!J$8,$P295&lt;='data summary'!J$8),'data summary'!J$8,"")</f>
      </c>
      <c r="Z295" s="1">
        <f>IF(AND($Q295&gt;='data summary'!K$8,$P295&lt;='data summary'!K$8),'data summary'!K$8,"")</f>
      </c>
      <c r="AA295" s="1">
        <f>IF(AND($Q295&gt;='data summary'!L$8,$P295&lt;='data summary'!L$8),'data summary'!L$8,"")</f>
      </c>
      <c r="AB295" s="1">
        <f>IF(AND($Q295&gt;='data summary'!M$8,$P295&lt;='data summary'!M$8),'data summary'!M$8,"")</f>
      </c>
      <c r="AC295" s="1">
        <f>IF(AND($Q295&gt;='data summary'!N$8,$P295&lt;='data summary'!N$8),'data summary'!N$8,"")</f>
      </c>
      <c r="AD295" s="26"/>
      <c r="AE295" s="26"/>
    </row>
    <row r="296" spans="1:31" ht="15">
      <c r="A296" s="26"/>
      <c r="B296" s="11"/>
      <c r="C296" s="11"/>
      <c r="D296" s="11"/>
      <c r="E296" s="11"/>
      <c r="F296" s="12"/>
      <c r="G296" s="12"/>
      <c r="H296" s="12"/>
      <c r="I296" s="12"/>
      <c r="J296" s="64"/>
      <c r="K296" s="11"/>
      <c r="L296" s="11"/>
      <c r="M296" s="11"/>
      <c r="N296" s="25">
        <f ca="1" t="shared" si="20"/>
      </c>
      <c r="O296" s="25">
        <f ca="1" t="shared" si="21"/>
      </c>
      <c r="P296" s="1">
        <f t="shared" si="22"/>
      </c>
      <c r="Q296" s="1">
        <f ca="1" t="shared" si="23"/>
      </c>
      <c r="R296" s="1">
        <f t="shared" si="24"/>
      </c>
      <c r="S296" s="1">
        <f>IF(AND($Q296&gt;='data summary'!D$8,$P296&lt;='data summary'!D$8),'data summary'!D$8,"")</f>
      </c>
      <c r="T296" s="1">
        <f>IF(AND($Q296&gt;='data summary'!E$8,$P296&lt;='data summary'!E$8),'data summary'!E$8,"")</f>
      </c>
      <c r="U296" s="1">
        <f>IF(AND($Q296&gt;='data summary'!F$8,$P296&lt;='data summary'!F$8),'data summary'!F$8,"")</f>
      </c>
      <c r="V296" s="1">
        <f>IF(AND($Q296&gt;='data summary'!G$8,$P296&lt;='data summary'!G$8),'data summary'!G$8,"")</f>
      </c>
      <c r="W296" s="1">
        <f>IF(AND($Q296&gt;='data summary'!H$8,$P296&lt;='data summary'!H$8),'data summary'!H$8,"")</f>
      </c>
      <c r="X296" s="1">
        <f>IF(AND($Q296&gt;='data summary'!I$8,$P296&lt;='data summary'!I$8),'data summary'!I$8,"")</f>
      </c>
      <c r="Y296" s="1">
        <f>IF(AND($Q296&gt;='data summary'!J$8,$P296&lt;='data summary'!J$8),'data summary'!J$8,"")</f>
      </c>
      <c r="Z296" s="1">
        <f>IF(AND($Q296&gt;='data summary'!K$8,$P296&lt;='data summary'!K$8),'data summary'!K$8,"")</f>
      </c>
      <c r="AA296" s="1">
        <f>IF(AND($Q296&gt;='data summary'!L$8,$P296&lt;='data summary'!L$8),'data summary'!L$8,"")</f>
      </c>
      <c r="AB296" s="1">
        <f>IF(AND($Q296&gt;='data summary'!M$8,$P296&lt;='data summary'!M$8),'data summary'!M$8,"")</f>
      </c>
      <c r="AC296" s="1">
        <f>IF(AND($Q296&gt;='data summary'!N$8,$P296&lt;='data summary'!N$8),'data summary'!N$8,"")</f>
      </c>
      <c r="AD296" s="26"/>
      <c r="AE296" s="26"/>
    </row>
    <row r="297" spans="1:31" ht="15">
      <c r="A297" s="26"/>
      <c r="B297" s="11"/>
      <c r="C297" s="11"/>
      <c r="D297" s="11"/>
      <c r="E297" s="11"/>
      <c r="F297" s="12"/>
      <c r="G297" s="12"/>
      <c r="H297" s="12"/>
      <c r="I297" s="12"/>
      <c r="J297" s="64"/>
      <c r="K297" s="11"/>
      <c r="L297" s="11"/>
      <c r="M297" s="11"/>
      <c r="N297" s="25">
        <f ca="1" t="shared" si="20"/>
      </c>
      <c r="O297" s="25">
        <f ca="1" t="shared" si="21"/>
      </c>
      <c r="P297" s="1">
        <f t="shared" si="22"/>
      </c>
      <c r="Q297" s="1">
        <f ca="1" t="shared" si="23"/>
      </c>
      <c r="R297" s="1">
        <f t="shared" si="24"/>
      </c>
      <c r="S297" s="1">
        <f>IF(AND($Q297&gt;='data summary'!D$8,$P297&lt;='data summary'!D$8),'data summary'!D$8,"")</f>
      </c>
      <c r="T297" s="1">
        <f>IF(AND($Q297&gt;='data summary'!E$8,$P297&lt;='data summary'!E$8),'data summary'!E$8,"")</f>
      </c>
      <c r="U297" s="1">
        <f>IF(AND($Q297&gt;='data summary'!F$8,$P297&lt;='data summary'!F$8),'data summary'!F$8,"")</f>
      </c>
      <c r="V297" s="1">
        <f>IF(AND($Q297&gt;='data summary'!G$8,$P297&lt;='data summary'!G$8),'data summary'!G$8,"")</f>
      </c>
      <c r="W297" s="1">
        <f>IF(AND($Q297&gt;='data summary'!H$8,$P297&lt;='data summary'!H$8),'data summary'!H$8,"")</f>
      </c>
      <c r="X297" s="1">
        <f>IF(AND($Q297&gt;='data summary'!I$8,$P297&lt;='data summary'!I$8),'data summary'!I$8,"")</f>
      </c>
      <c r="Y297" s="1">
        <f>IF(AND($Q297&gt;='data summary'!J$8,$P297&lt;='data summary'!J$8),'data summary'!J$8,"")</f>
      </c>
      <c r="Z297" s="1">
        <f>IF(AND($Q297&gt;='data summary'!K$8,$P297&lt;='data summary'!K$8),'data summary'!K$8,"")</f>
      </c>
      <c r="AA297" s="1">
        <f>IF(AND($Q297&gt;='data summary'!L$8,$P297&lt;='data summary'!L$8),'data summary'!L$8,"")</f>
      </c>
      <c r="AB297" s="1">
        <f>IF(AND($Q297&gt;='data summary'!M$8,$P297&lt;='data summary'!M$8),'data summary'!M$8,"")</f>
      </c>
      <c r="AC297" s="1">
        <f>IF(AND($Q297&gt;='data summary'!N$8,$P297&lt;='data summary'!N$8),'data summary'!N$8,"")</f>
      </c>
      <c r="AD297" s="26"/>
      <c r="AE297" s="26"/>
    </row>
    <row r="298" spans="1:31" ht="15">
      <c r="A298" s="26"/>
      <c r="B298" s="11"/>
      <c r="C298" s="11"/>
      <c r="D298" s="11"/>
      <c r="E298" s="11"/>
      <c r="F298" s="12"/>
      <c r="G298" s="12"/>
      <c r="H298" s="12"/>
      <c r="I298" s="12"/>
      <c r="J298" s="64"/>
      <c r="K298" s="11"/>
      <c r="L298" s="11"/>
      <c r="M298" s="11"/>
      <c r="N298" s="25">
        <f ca="1" t="shared" si="20"/>
      </c>
      <c r="O298" s="25">
        <f ca="1" t="shared" si="21"/>
      </c>
      <c r="P298" s="1">
        <f t="shared" si="22"/>
      </c>
      <c r="Q298" s="1">
        <f ca="1" t="shared" si="23"/>
      </c>
      <c r="R298" s="1">
        <f t="shared" si="24"/>
      </c>
      <c r="S298" s="1">
        <f>IF(AND($Q298&gt;='data summary'!D$8,$P298&lt;='data summary'!D$8),'data summary'!D$8,"")</f>
      </c>
      <c r="T298" s="1">
        <f>IF(AND($Q298&gt;='data summary'!E$8,$P298&lt;='data summary'!E$8),'data summary'!E$8,"")</f>
      </c>
      <c r="U298" s="1">
        <f>IF(AND($Q298&gt;='data summary'!F$8,$P298&lt;='data summary'!F$8),'data summary'!F$8,"")</f>
      </c>
      <c r="V298" s="1">
        <f>IF(AND($Q298&gt;='data summary'!G$8,$P298&lt;='data summary'!G$8),'data summary'!G$8,"")</f>
      </c>
      <c r="W298" s="1">
        <f>IF(AND($Q298&gt;='data summary'!H$8,$P298&lt;='data summary'!H$8),'data summary'!H$8,"")</f>
      </c>
      <c r="X298" s="1">
        <f>IF(AND($Q298&gt;='data summary'!I$8,$P298&lt;='data summary'!I$8),'data summary'!I$8,"")</f>
      </c>
      <c r="Y298" s="1">
        <f>IF(AND($Q298&gt;='data summary'!J$8,$P298&lt;='data summary'!J$8),'data summary'!J$8,"")</f>
      </c>
      <c r="Z298" s="1">
        <f>IF(AND($Q298&gt;='data summary'!K$8,$P298&lt;='data summary'!K$8),'data summary'!K$8,"")</f>
      </c>
      <c r="AA298" s="1">
        <f>IF(AND($Q298&gt;='data summary'!L$8,$P298&lt;='data summary'!L$8),'data summary'!L$8,"")</f>
      </c>
      <c r="AB298" s="1">
        <f>IF(AND($Q298&gt;='data summary'!M$8,$P298&lt;='data summary'!M$8),'data summary'!M$8,"")</f>
      </c>
      <c r="AC298" s="1">
        <f>IF(AND($Q298&gt;='data summary'!N$8,$P298&lt;='data summary'!N$8),'data summary'!N$8,"")</f>
      </c>
      <c r="AD298" s="26"/>
      <c r="AE298" s="26"/>
    </row>
    <row r="299" spans="1:31" ht="15">
      <c r="A299" s="26"/>
      <c r="B299" s="11"/>
      <c r="C299" s="11"/>
      <c r="D299" s="11"/>
      <c r="E299" s="11"/>
      <c r="F299" s="12"/>
      <c r="G299" s="12"/>
      <c r="H299" s="12"/>
      <c r="I299" s="12"/>
      <c r="J299" s="64"/>
      <c r="K299" s="11"/>
      <c r="L299" s="11"/>
      <c r="M299" s="11"/>
      <c r="N299" s="25">
        <f ca="1" t="shared" si="20"/>
      </c>
      <c r="O299" s="25">
        <f ca="1" t="shared" si="21"/>
      </c>
      <c r="P299" s="1">
        <f t="shared" si="22"/>
      </c>
      <c r="Q299" s="1">
        <f ca="1" t="shared" si="23"/>
      </c>
      <c r="R299" s="1">
        <f t="shared" si="24"/>
      </c>
      <c r="S299" s="1">
        <f>IF(AND($Q299&gt;='data summary'!D$8,$P299&lt;='data summary'!D$8),'data summary'!D$8,"")</f>
      </c>
      <c r="T299" s="1">
        <f>IF(AND($Q299&gt;='data summary'!E$8,$P299&lt;='data summary'!E$8),'data summary'!E$8,"")</f>
      </c>
      <c r="U299" s="1">
        <f>IF(AND($Q299&gt;='data summary'!F$8,$P299&lt;='data summary'!F$8),'data summary'!F$8,"")</f>
      </c>
      <c r="V299" s="1">
        <f>IF(AND($Q299&gt;='data summary'!G$8,$P299&lt;='data summary'!G$8),'data summary'!G$8,"")</f>
      </c>
      <c r="W299" s="1">
        <f>IF(AND($Q299&gt;='data summary'!H$8,$P299&lt;='data summary'!H$8),'data summary'!H$8,"")</f>
      </c>
      <c r="X299" s="1">
        <f>IF(AND($Q299&gt;='data summary'!I$8,$P299&lt;='data summary'!I$8),'data summary'!I$8,"")</f>
      </c>
      <c r="Y299" s="1">
        <f>IF(AND($Q299&gt;='data summary'!J$8,$P299&lt;='data summary'!J$8),'data summary'!J$8,"")</f>
      </c>
      <c r="Z299" s="1">
        <f>IF(AND($Q299&gt;='data summary'!K$8,$P299&lt;='data summary'!K$8),'data summary'!K$8,"")</f>
      </c>
      <c r="AA299" s="1">
        <f>IF(AND($Q299&gt;='data summary'!L$8,$P299&lt;='data summary'!L$8),'data summary'!L$8,"")</f>
      </c>
      <c r="AB299" s="1">
        <f>IF(AND($Q299&gt;='data summary'!M$8,$P299&lt;='data summary'!M$8),'data summary'!M$8,"")</f>
      </c>
      <c r="AC299" s="1">
        <f>IF(AND($Q299&gt;='data summary'!N$8,$P299&lt;='data summary'!N$8),'data summary'!N$8,"")</f>
      </c>
      <c r="AD299" s="26"/>
      <c r="AE299" s="26"/>
    </row>
    <row r="300" spans="1:31" ht="15">
      <c r="A300" s="26"/>
      <c r="B300" s="11"/>
      <c r="C300" s="11"/>
      <c r="D300" s="11"/>
      <c r="E300" s="11"/>
      <c r="F300" s="12"/>
      <c r="G300" s="12"/>
      <c r="H300" s="12"/>
      <c r="I300" s="12"/>
      <c r="J300" s="64"/>
      <c r="K300" s="11"/>
      <c r="L300" s="11"/>
      <c r="M300" s="11"/>
      <c r="N300" s="25">
        <f ca="1" t="shared" si="20"/>
      </c>
      <c r="O300" s="25">
        <f ca="1" t="shared" si="21"/>
      </c>
      <c r="P300" s="1">
        <f t="shared" si="22"/>
      </c>
      <c r="Q300" s="1">
        <f ca="1" t="shared" si="23"/>
      </c>
      <c r="R300" s="1">
        <f t="shared" si="24"/>
      </c>
      <c r="S300" s="1">
        <f>IF(AND($Q300&gt;='data summary'!D$8,$P300&lt;='data summary'!D$8),'data summary'!D$8,"")</f>
      </c>
      <c r="T300" s="1">
        <f>IF(AND($Q300&gt;='data summary'!E$8,$P300&lt;='data summary'!E$8),'data summary'!E$8,"")</f>
      </c>
      <c r="U300" s="1">
        <f>IF(AND($Q300&gt;='data summary'!F$8,$P300&lt;='data summary'!F$8),'data summary'!F$8,"")</f>
      </c>
      <c r="V300" s="1">
        <f>IF(AND($Q300&gt;='data summary'!G$8,$P300&lt;='data summary'!G$8),'data summary'!G$8,"")</f>
      </c>
      <c r="W300" s="1">
        <f>IF(AND($Q300&gt;='data summary'!H$8,$P300&lt;='data summary'!H$8),'data summary'!H$8,"")</f>
      </c>
      <c r="X300" s="1">
        <f>IF(AND($Q300&gt;='data summary'!I$8,$P300&lt;='data summary'!I$8),'data summary'!I$8,"")</f>
      </c>
      <c r="Y300" s="1">
        <f>IF(AND($Q300&gt;='data summary'!J$8,$P300&lt;='data summary'!J$8),'data summary'!J$8,"")</f>
      </c>
      <c r="Z300" s="1">
        <f>IF(AND($Q300&gt;='data summary'!K$8,$P300&lt;='data summary'!K$8),'data summary'!K$8,"")</f>
      </c>
      <c r="AA300" s="1">
        <f>IF(AND($Q300&gt;='data summary'!L$8,$P300&lt;='data summary'!L$8),'data summary'!L$8,"")</f>
      </c>
      <c r="AB300" s="1">
        <f>IF(AND($Q300&gt;='data summary'!M$8,$P300&lt;='data summary'!M$8),'data summary'!M$8,"")</f>
      </c>
      <c r="AC300" s="1">
        <f>IF(AND($Q300&gt;='data summary'!N$8,$P300&lt;='data summary'!N$8),'data summary'!N$8,"")</f>
      </c>
      <c r="AD300" s="26"/>
      <c r="AE300" s="26"/>
    </row>
    <row r="301" spans="1:31" ht="12.75">
      <c r="A301" s="26"/>
      <c r="B301" s="26"/>
      <c r="C301" s="26"/>
      <c r="D301" s="26"/>
      <c r="E301" s="26"/>
      <c r="F301" s="27"/>
      <c r="G301" s="27"/>
      <c r="H301" s="27"/>
      <c r="I301" s="27"/>
      <c r="J301" s="26"/>
      <c r="K301" s="26"/>
      <c r="L301" s="26"/>
      <c r="M301" s="26"/>
      <c r="N301" s="26"/>
      <c r="O301" s="26"/>
      <c r="P301" s="26"/>
      <c r="Q301" s="26"/>
      <c r="R301" s="26"/>
      <c r="S301" s="26"/>
      <c r="T301" s="26"/>
      <c r="U301" s="26"/>
      <c r="V301" s="26"/>
      <c r="W301" s="26"/>
      <c r="X301" s="26"/>
      <c r="Y301" s="26"/>
      <c r="Z301" s="26"/>
      <c r="AA301" s="26"/>
      <c r="AB301" s="26"/>
      <c r="AC301" s="26"/>
      <c r="AD301" s="26"/>
      <c r="AE301" s="26"/>
    </row>
    <row r="302" spans="1:31" ht="12.75">
      <c r="A302" s="26"/>
      <c r="B302" s="26"/>
      <c r="C302" s="26"/>
      <c r="D302" s="26"/>
      <c r="E302" s="26"/>
      <c r="F302" s="27"/>
      <c r="G302" s="27"/>
      <c r="H302" s="27"/>
      <c r="I302" s="27"/>
      <c r="J302" s="26"/>
      <c r="K302" s="26"/>
      <c r="L302" s="26"/>
      <c r="M302" s="26"/>
      <c r="N302" s="26"/>
      <c r="O302" s="26"/>
      <c r="P302" s="26"/>
      <c r="Q302" s="26"/>
      <c r="R302" s="26"/>
      <c r="S302" s="26"/>
      <c r="T302" s="26"/>
      <c r="U302" s="26"/>
      <c r="V302" s="26"/>
      <c r="W302" s="26"/>
      <c r="X302" s="26"/>
      <c r="Y302" s="26"/>
      <c r="Z302" s="26"/>
      <c r="AA302" s="26"/>
      <c r="AB302" s="26"/>
      <c r="AC302" s="26"/>
      <c r="AD302" s="26"/>
      <c r="AE302" s="26"/>
    </row>
    <row r="303" spans="1:31" ht="12.75">
      <c r="A303" s="26"/>
      <c r="B303" s="26"/>
      <c r="C303" s="26"/>
      <c r="D303" s="26"/>
      <c r="E303" s="26"/>
      <c r="F303" s="27"/>
      <c r="G303" s="27"/>
      <c r="H303" s="27"/>
      <c r="I303" s="27"/>
      <c r="J303" s="26"/>
      <c r="K303" s="26"/>
      <c r="L303" s="26"/>
      <c r="M303" s="26"/>
      <c r="N303" s="26"/>
      <c r="O303" s="26"/>
      <c r="P303" s="26"/>
      <c r="Q303" s="26"/>
      <c r="R303" s="26"/>
      <c r="S303" s="26"/>
      <c r="T303" s="26"/>
      <c r="U303" s="26"/>
      <c r="V303" s="26"/>
      <c r="W303" s="26"/>
      <c r="X303" s="26"/>
      <c r="Y303" s="26"/>
      <c r="Z303" s="26"/>
      <c r="AA303" s="26"/>
      <c r="AB303" s="26"/>
      <c r="AC303" s="26"/>
      <c r="AD303" s="26"/>
      <c r="AE303" s="26"/>
    </row>
    <row r="304" spans="1:31" ht="12.75">
      <c r="A304" s="26"/>
      <c r="B304" s="26"/>
      <c r="C304" s="26"/>
      <c r="D304" s="26"/>
      <c r="E304" s="26"/>
      <c r="F304" s="27"/>
      <c r="G304" s="27"/>
      <c r="H304" s="27"/>
      <c r="I304" s="27"/>
      <c r="J304" s="26"/>
      <c r="K304" s="26"/>
      <c r="L304" s="26"/>
      <c r="M304" s="26"/>
      <c r="N304" s="26"/>
      <c r="O304" s="26"/>
      <c r="P304" s="26"/>
      <c r="Q304" s="26"/>
      <c r="R304" s="26"/>
      <c r="S304" s="26"/>
      <c r="T304" s="26"/>
      <c r="U304" s="26"/>
      <c r="V304" s="26"/>
      <c r="W304" s="26"/>
      <c r="X304" s="26"/>
      <c r="Y304" s="26"/>
      <c r="Z304" s="26"/>
      <c r="AA304" s="26"/>
      <c r="AB304" s="26"/>
      <c r="AC304" s="26"/>
      <c r="AD304" s="26"/>
      <c r="AE304" s="26"/>
    </row>
    <row r="305" spans="1:31" ht="12.75">
      <c r="A305" s="26"/>
      <c r="B305" s="26"/>
      <c r="C305" s="26"/>
      <c r="D305" s="26"/>
      <c r="E305" s="26"/>
      <c r="F305" s="27"/>
      <c r="G305" s="27"/>
      <c r="H305" s="27"/>
      <c r="I305" s="27"/>
      <c r="J305" s="26"/>
      <c r="K305" s="26"/>
      <c r="L305" s="26"/>
      <c r="M305" s="26"/>
      <c r="N305" s="26"/>
      <c r="O305" s="26"/>
      <c r="P305" s="26"/>
      <c r="Q305" s="26"/>
      <c r="R305" s="26"/>
      <c r="S305" s="26"/>
      <c r="T305" s="26"/>
      <c r="U305" s="26"/>
      <c r="V305" s="26"/>
      <c r="W305" s="26"/>
      <c r="X305" s="26"/>
      <c r="Y305" s="26"/>
      <c r="Z305" s="26"/>
      <c r="AA305" s="26"/>
      <c r="AB305" s="26"/>
      <c r="AC305" s="26"/>
      <c r="AD305" s="26"/>
      <c r="AE305" s="26"/>
    </row>
  </sheetData>
  <sheetProtection sheet="1" objects="1" scenarios="1" formatCells="0" formatColumns="0" formatRows="0" insertColumns="0" insertRows="0" sort="0" autoFilter="0" pivotTables="0"/>
  <autoFilter ref="B1:AC300"/>
  <dataValidations count="1">
    <dataValidation type="list" allowBlank="1" showInputMessage="1" showErrorMessage="1" sqref="K2:K102">
      <formula1>reasons</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N54"/>
  <sheetViews>
    <sheetView zoomScale="80" zoomScaleNormal="80" zoomScalePageLayoutView="0" workbookViewId="0" topLeftCell="A1">
      <selection activeCell="H35" sqref="H35"/>
    </sheetView>
  </sheetViews>
  <sheetFormatPr defaultColWidth="9.140625" defaultRowHeight="12.75"/>
  <cols>
    <col min="1" max="1" width="4.421875" style="15" customWidth="1"/>
    <col min="2" max="2" width="10.8515625" style="15" customWidth="1"/>
    <col min="3" max="3" width="28.140625" style="15" customWidth="1"/>
    <col min="4" max="14" width="7.28125" style="15" customWidth="1"/>
    <col min="15" max="16384" width="9.140625" style="15" customWidth="1"/>
  </cols>
  <sheetData>
    <row r="1" spans="1:14" ht="22.5" customHeight="1">
      <c r="A1" s="92" t="s">
        <v>56</v>
      </c>
      <c r="B1" s="92"/>
      <c r="C1" s="52"/>
      <c r="D1" s="52"/>
      <c r="E1" s="52"/>
      <c r="F1" s="52"/>
      <c r="G1" s="52"/>
      <c r="H1" s="52"/>
      <c r="I1" s="52"/>
      <c r="J1" s="52"/>
      <c r="K1" s="52"/>
      <c r="L1" s="52"/>
      <c r="M1" s="52"/>
      <c r="N1" s="52"/>
    </row>
    <row r="2" spans="1:14" ht="40.5" customHeight="1">
      <c r="A2" s="29"/>
      <c r="B2" s="29"/>
      <c r="C2" s="29"/>
      <c r="D2" s="29"/>
      <c r="E2" s="29"/>
      <c r="F2" s="29"/>
      <c r="G2" s="29"/>
      <c r="H2" s="29"/>
      <c r="I2" s="29"/>
      <c r="J2" s="29"/>
      <c r="K2" s="29"/>
      <c r="L2" s="29"/>
      <c r="M2" s="29"/>
      <c r="N2" s="29"/>
    </row>
    <row r="3" spans="1:14" ht="12.75">
      <c r="A3" s="29"/>
      <c r="B3" s="30" t="s">
        <v>50</v>
      </c>
      <c r="C3" s="26">
        <f>MIN('employee data'!P:P)</f>
        <v>0</v>
      </c>
      <c r="D3" s="31" t="s">
        <v>51</v>
      </c>
      <c r="E3" s="29"/>
      <c r="F3" s="29"/>
      <c r="G3" s="29"/>
      <c r="H3" s="29"/>
      <c r="I3" s="29"/>
      <c r="J3" s="29"/>
      <c r="K3" s="29"/>
      <c r="L3" s="29"/>
      <c r="M3" s="29"/>
      <c r="N3" s="29"/>
    </row>
    <row r="4" spans="1:14" ht="12.75">
      <c r="A4" s="29"/>
      <c r="B4" s="30" t="s">
        <v>45</v>
      </c>
      <c r="C4" s="29">
        <f ca="1">YEAR(TODAY())</f>
        <v>2014</v>
      </c>
      <c r="D4" s="31"/>
      <c r="E4" s="29"/>
      <c r="F4" s="29"/>
      <c r="G4" s="29"/>
      <c r="H4" s="29"/>
      <c r="I4" s="29"/>
      <c r="J4" s="29"/>
      <c r="K4" s="29"/>
      <c r="L4" s="29"/>
      <c r="M4" s="29"/>
      <c r="N4" s="29"/>
    </row>
    <row r="5" spans="1:14" ht="12.75">
      <c r="A5" s="29"/>
      <c r="B5" s="32"/>
      <c r="C5" s="29"/>
      <c r="D5" s="29"/>
      <c r="E5" s="29"/>
      <c r="F5" s="29"/>
      <c r="G5" s="29"/>
      <c r="H5" s="29"/>
      <c r="I5" s="29"/>
      <c r="J5" s="29"/>
      <c r="K5" s="29"/>
      <c r="L5" s="29"/>
      <c r="M5" s="29"/>
      <c r="N5" s="29"/>
    </row>
    <row r="6" spans="1:14" ht="12.75">
      <c r="A6" s="29"/>
      <c r="B6" s="32" t="s">
        <v>31</v>
      </c>
      <c r="C6" s="33"/>
      <c r="D6" s="29"/>
      <c r="E6" s="29"/>
      <c r="F6" s="29"/>
      <c r="G6" s="29"/>
      <c r="H6" s="29"/>
      <c r="I6" s="29"/>
      <c r="J6" s="29"/>
      <c r="K6" s="29"/>
      <c r="L6" s="29"/>
      <c r="M6" s="29"/>
      <c r="N6" s="29"/>
    </row>
    <row r="7" spans="1:14" ht="12.75">
      <c r="A7" s="29"/>
      <c r="B7" s="32"/>
      <c r="C7" s="33"/>
      <c r="D7" s="29"/>
      <c r="E7" s="29"/>
      <c r="F7" s="29"/>
      <c r="G7" s="29"/>
      <c r="H7" s="29"/>
      <c r="I7" s="29"/>
      <c r="J7" s="29"/>
      <c r="K7" s="29"/>
      <c r="L7" s="29"/>
      <c r="M7" s="29"/>
      <c r="N7" s="29"/>
    </row>
    <row r="8" spans="1:14" ht="12.75">
      <c r="A8" s="29"/>
      <c r="B8" s="32"/>
      <c r="C8" s="33"/>
      <c r="D8" s="29">
        <f>'data summary'!C3</f>
        <v>0</v>
      </c>
      <c r="E8" s="29">
        <f>D8+1</f>
        <v>1</v>
      </c>
      <c r="F8" s="29">
        <f aca="true" t="shared" si="0" ref="F8:N8">E8+1</f>
        <v>2</v>
      </c>
      <c r="G8" s="29">
        <f t="shared" si="0"/>
        <v>3</v>
      </c>
      <c r="H8" s="29">
        <f t="shared" si="0"/>
        <v>4</v>
      </c>
      <c r="I8" s="29">
        <f t="shared" si="0"/>
        <v>5</v>
      </c>
      <c r="J8" s="29">
        <f t="shared" si="0"/>
        <v>6</v>
      </c>
      <c r="K8" s="29">
        <f t="shared" si="0"/>
        <v>7</v>
      </c>
      <c r="L8" s="29">
        <f t="shared" si="0"/>
        <v>8</v>
      </c>
      <c r="M8" s="29">
        <f t="shared" si="0"/>
        <v>9</v>
      </c>
      <c r="N8" s="29">
        <f t="shared" si="0"/>
        <v>10</v>
      </c>
    </row>
    <row r="9" spans="1:14" ht="12.75">
      <c r="A9" s="29"/>
      <c r="B9" s="32"/>
      <c r="C9" s="33" t="s">
        <v>14</v>
      </c>
      <c r="D9" s="29">
        <f>COUNTIF('employee data'!$S$2:$AC$300,D$8)</f>
        <v>0</v>
      </c>
      <c r="E9" s="29">
        <f>COUNTIF('employee data'!$S$2:$AC$300,E$8)</f>
        <v>0</v>
      </c>
      <c r="F9" s="29">
        <f>COUNTIF('employee data'!$S$2:$AC$300,F$8)</f>
        <v>0</v>
      </c>
      <c r="G9" s="29">
        <f>COUNTIF('employee data'!$S$2:$AC$300,G$8)</f>
        <v>0</v>
      </c>
      <c r="H9" s="29">
        <f>COUNTIF('employee data'!$S$2:$AC$300,H$8)</f>
        <v>0</v>
      </c>
      <c r="I9" s="29">
        <f>COUNTIF('employee data'!$S$2:$AC$300,I$8)</f>
        <v>0</v>
      </c>
      <c r="J9" s="29">
        <f>COUNTIF('employee data'!$S$2:$AC$300,J$8)</f>
        <v>0</v>
      </c>
      <c r="K9" s="29">
        <f>COUNTIF('employee data'!$S$2:$AC$300,K$8)</f>
        <v>0</v>
      </c>
      <c r="L9" s="29">
        <f>COUNTIF('employee data'!$S$2:$AC$300,L$8)</f>
        <v>0</v>
      </c>
      <c r="M9" s="29">
        <f>COUNTIF('employee data'!$S$2:$AC$300,M$8)</f>
        <v>0</v>
      </c>
      <c r="N9" s="29">
        <f>COUNTIF('employee data'!$S$2:$AC$300,N$8)</f>
        <v>0</v>
      </c>
    </row>
    <row r="10" spans="1:14" ht="12.75">
      <c r="A10" s="29"/>
      <c r="B10" s="32"/>
      <c r="C10" s="33" t="s">
        <v>15</v>
      </c>
      <c r="D10" s="29">
        <f>COUNTIF('employee data'!$P$2:$P$300,D$8)</f>
        <v>0</v>
      </c>
      <c r="E10" s="29">
        <f>COUNTIF('employee data'!$P$2:$P$300,E$8)</f>
        <v>0</v>
      </c>
      <c r="F10" s="29">
        <f>COUNTIF('employee data'!$P$2:$P$300,F$8)</f>
        <v>0</v>
      </c>
      <c r="G10" s="29">
        <f>COUNTIF('employee data'!$P$2:$P$300,G$8)</f>
        <v>0</v>
      </c>
      <c r="H10" s="29">
        <f>COUNTIF('employee data'!$P$2:$P$300,H$8)</f>
        <v>0</v>
      </c>
      <c r="I10" s="29">
        <f>COUNTIF('employee data'!$P$2:$P$300,I$8)</f>
        <v>0</v>
      </c>
      <c r="J10" s="29">
        <f>COUNTIF('employee data'!$P$2:$P$300,J$8)</f>
        <v>0</v>
      </c>
      <c r="K10" s="29">
        <f>COUNTIF('employee data'!$P$2:$P$300,K$8)</f>
        <v>0</v>
      </c>
      <c r="L10" s="29">
        <f>COUNTIF('employee data'!$P$2:$P$300,L$8)</f>
        <v>0</v>
      </c>
      <c r="M10" s="29">
        <f>COUNTIF('employee data'!$P$2:$P$300,M$8)</f>
        <v>0</v>
      </c>
      <c r="N10" s="29">
        <f>COUNTIF('employee data'!$P$2:$P$300,N$8)</f>
        <v>0</v>
      </c>
    </row>
    <row r="11" spans="1:14" ht="12.75">
      <c r="A11" s="29"/>
      <c r="B11" s="32"/>
      <c r="C11" s="33" t="s">
        <v>16</v>
      </c>
      <c r="D11" s="29">
        <v>0</v>
      </c>
      <c r="E11" s="29">
        <f aca="true" t="shared" si="1" ref="E11:N11">E9-E10</f>
        <v>0</v>
      </c>
      <c r="F11" s="29">
        <f t="shared" si="1"/>
        <v>0</v>
      </c>
      <c r="G11" s="29">
        <f t="shared" si="1"/>
        <v>0</v>
      </c>
      <c r="H11" s="29">
        <f t="shared" si="1"/>
        <v>0</v>
      </c>
      <c r="I11" s="29">
        <f t="shared" si="1"/>
        <v>0</v>
      </c>
      <c r="J11" s="29">
        <f t="shared" si="1"/>
        <v>0</v>
      </c>
      <c r="K11" s="29">
        <f t="shared" si="1"/>
        <v>0</v>
      </c>
      <c r="L11" s="29">
        <f t="shared" si="1"/>
        <v>0</v>
      </c>
      <c r="M11" s="29">
        <f t="shared" si="1"/>
        <v>0</v>
      </c>
      <c r="N11" s="29">
        <f t="shared" si="1"/>
        <v>0</v>
      </c>
    </row>
    <row r="12" spans="1:14" ht="12.75">
      <c r="A12" s="29"/>
      <c r="B12" s="32"/>
      <c r="C12" s="31" t="s">
        <v>52</v>
      </c>
      <c r="D12" s="29">
        <f>COUNTIF('employee data'!$R$2:$R$300,D8)</f>
        <v>0</v>
      </c>
      <c r="E12" s="29">
        <f>COUNTIF('employee data'!$R$2:$R$300,E8)</f>
        <v>0</v>
      </c>
      <c r="F12" s="29">
        <f>COUNTIF('employee data'!$R$2:$R$300,F8)</f>
        <v>0</v>
      </c>
      <c r="G12" s="29">
        <f>COUNTIF('employee data'!$R$2:$R$300,G8)</f>
        <v>0</v>
      </c>
      <c r="H12" s="29">
        <f>COUNTIF('employee data'!$R$2:$R$300,H8)</f>
        <v>0</v>
      </c>
      <c r="I12" s="29">
        <f>COUNTIF('employee data'!$R$2:$R$300,I8)</f>
        <v>0</v>
      </c>
      <c r="J12" s="29">
        <f>COUNTIF('employee data'!$R$2:$R$300,J8)</f>
        <v>0</v>
      </c>
      <c r="K12" s="29">
        <f>COUNTIF('employee data'!$R$2:$R$300,K8)</f>
        <v>0</v>
      </c>
      <c r="L12" s="29">
        <f>COUNTIF('employee data'!$R$2:$R$300,L8)</f>
        <v>0</v>
      </c>
      <c r="M12" s="29">
        <f>COUNTIF('employee data'!$R$2:$R$300,M8)</f>
        <v>0</v>
      </c>
      <c r="N12" s="29">
        <f>COUNTIF('employee data'!$R$2:$R$300,N8)</f>
        <v>0</v>
      </c>
    </row>
    <row r="13" spans="1:14" ht="12.75">
      <c r="A13" s="29"/>
      <c r="B13" s="32"/>
      <c r="C13" s="29"/>
      <c r="D13" s="29"/>
      <c r="E13" s="29"/>
      <c r="F13" s="29"/>
      <c r="G13" s="29"/>
      <c r="H13" s="29"/>
      <c r="I13" s="29"/>
      <c r="J13" s="29"/>
      <c r="K13" s="29"/>
      <c r="L13" s="29"/>
      <c r="M13" s="29"/>
      <c r="N13" s="29"/>
    </row>
    <row r="14" spans="1:14" ht="12.75">
      <c r="A14" s="29"/>
      <c r="B14" s="32"/>
      <c r="C14" s="29"/>
      <c r="D14" s="29"/>
      <c r="E14" s="29"/>
      <c r="F14" s="29"/>
      <c r="G14" s="29"/>
      <c r="H14" s="29"/>
      <c r="I14" s="29"/>
      <c r="J14" s="29"/>
      <c r="K14" s="29"/>
      <c r="L14" s="29"/>
      <c r="M14" s="29"/>
      <c r="N14" s="29"/>
    </row>
    <row r="15" spans="1:14" ht="29.25" customHeight="1">
      <c r="A15" s="29"/>
      <c r="B15" s="32" t="s">
        <v>30</v>
      </c>
      <c r="C15" s="29"/>
      <c r="D15" s="29"/>
      <c r="E15" s="29"/>
      <c r="F15" s="29"/>
      <c r="G15" s="29"/>
      <c r="H15" s="29"/>
      <c r="I15" s="34"/>
      <c r="J15" s="34"/>
      <c r="K15" s="34"/>
      <c r="L15" s="34"/>
      <c r="M15" s="34"/>
      <c r="N15" s="29"/>
    </row>
    <row r="16" spans="1:14" ht="12.75">
      <c r="A16" s="29"/>
      <c r="B16" s="32"/>
      <c r="C16" s="29"/>
      <c r="D16" s="35"/>
      <c r="E16" s="35"/>
      <c r="F16" s="29"/>
      <c r="G16" s="29"/>
      <c r="H16" s="29"/>
      <c r="I16" s="29"/>
      <c r="J16" s="29"/>
      <c r="K16" s="29"/>
      <c r="L16" s="29"/>
      <c r="M16" s="29"/>
      <c r="N16" s="29"/>
    </row>
    <row r="17" spans="1:14" ht="12.75">
      <c r="A17" s="29"/>
      <c r="B17" s="32"/>
      <c r="C17" s="36" t="s">
        <v>28</v>
      </c>
      <c r="D17" s="37"/>
      <c r="E17" s="35"/>
      <c r="F17" s="35"/>
      <c r="G17" s="29"/>
      <c r="H17" s="29"/>
      <c r="I17" s="29"/>
      <c r="J17" s="29"/>
      <c r="K17" s="29"/>
      <c r="L17" s="29"/>
      <c r="M17" s="29"/>
      <c r="N17" s="29"/>
    </row>
    <row r="18" spans="1:14" ht="12.75">
      <c r="A18" s="29"/>
      <c r="B18" s="32"/>
      <c r="C18" s="38" t="s">
        <v>24</v>
      </c>
      <c r="D18" s="37">
        <f>COUNTIF('employee data'!O:O,"&lt;12")</f>
        <v>0</v>
      </c>
      <c r="E18" s="35"/>
      <c r="F18" s="35"/>
      <c r="G18" s="29"/>
      <c r="H18" s="29"/>
      <c r="I18" s="29"/>
      <c r="J18" s="29"/>
      <c r="K18" s="29"/>
      <c r="L18" s="29"/>
      <c r="M18" s="29"/>
      <c r="N18" s="29"/>
    </row>
    <row r="19" spans="1:14" ht="12.75">
      <c r="A19" s="29"/>
      <c r="B19" s="32"/>
      <c r="C19" s="31" t="s">
        <v>25</v>
      </c>
      <c r="D19" s="39">
        <f>COUNTIF('employee data'!O:O,"&gt;=12")-COUNTIF('employee data'!O:O,"&gt;=36")</f>
        <v>0</v>
      </c>
      <c r="E19" s="35"/>
      <c r="F19" s="29"/>
      <c r="G19" s="29"/>
      <c r="H19" s="29"/>
      <c r="I19" s="29"/>
      <c r="J19" s="29"/>
      <c r="K19" s="29"/>
      <c r="L19" s="29"/>
      <c r="M19" s="29"/>
      <c r="N19" s="29"/>
    </row>
    <row r="20" spans="1:14" ht="12.75">
      <c r="A20" s="29"/>
      <c r="B20" s="32"/>
      <c r="C20" s="31" t="s">
        <v>26</v>
      </c>
      <c r="D20" s="39">
        <f>COUNTIF('employee data'!O:O,"&gt;=36")-COUNTIF('employee data'!O:O,"&gt;=60")</f>
        <v>0</v>
      </c>
      <c r="E20" s="35"/>
      <c r="F20" s="35"/>
      <c r="G20" s="29"/>
      <c r="H20" s="29"/>
      <c r="I20" s="29"/>
      <c r="J20" s="29"/>
      <c r="K20" s="29"/>
      <c r="L20" s="29"/>
      <c r="M20" s="29"/>
      <c r="N20" s="29"/>
    </row>
    <row r="21" spans="1:14" ht="12.75">
      <c r="A21" s="29"/>
      <c r="B21" s="32"/>
      <c r="C21" s="31" t="s">
        <v>27</v>
      </c>
      <c r="D21" s="39">
        <f>COUNTIF('employee data'!O:O,"&gt;=60")</f>
        <v>0</v>
      </c>
      <c r="E21" s="40"/>
      <c r="F21" s="29"/>
      <c r="G21" s="29"/>
      <c r="H21" s="29"/>
      <c r="I21" s="29"/>
      <c r="J21" s="29"/>
      <c r="K21" s="29"/>
      <c r="L21" s="29"/>
      <c r="M21" s="29"/>
      <c r="N21" s="29"/>
    </row>
    <row r="22" spans="1:14" ht="12.75">
      <c r="A22" s="29"/>
      <c r="B22" s="32"/>
      <c r="C22" s="31"/>
      <c r="D22" s="35"/>
      <c r="E22" s="40"/>
      <c r="F22" s="29"/>
      <c r="G22" s="29"/>
      <c r="H22" s="29"/>
      <c r="I22" s="29"/>
      <c r="J22" s="29"/>
      <c r="K22" s="29"/>
      <c r="L22" s="29"/>
      <c r="M22" s="29"/>
      <c r="N22" s="29"/>
    </row>
    <row r="23" spans="1:14" ht="12.75">
      <c r="A23" s="29"/>
      <c r="B23" s="32"/>
      <c r="C23" s="29"/>
      <c r="D23" s="33" t="s">
        <v>4</v>
      </c>
      <c r="E23" s="29"/>
      <c r="F23" s="33" t="s">
        <v>19</v>
      </c>
      <c r="G23" s="33" t="s">
        <v>4</v>
      </c>
      <c r="H23" s="29"/>
      <c r="I23" s="29"/>
      <c r="J23" s="29"/>
      <c r="K23" s="29"/>
      <c r="L23" s="29"/>
      <c r="M23" s="29"/>
      <c r="N23" s="29"/>
    </row>
    <row r="24" spans="1:14" ht="12.75">
      <c r="A24" s="29"/>
      <c r="B24" s="32"/>
      <c r="C24" s="33" t="s">
        <v>8</v>
      </c>
      <c r="D24" s="41" t="e">
        <f>AVERAGE('employee data'!O:O)</f>
        <v>#DIV/0!</v>
      </c>
      <c r="E24" s="29"/>
      <c r="F24" s="29" t="e">
        <f>ROUNDDOWN(D24/12,0)</f>
        <v>#DIV/0!</v>
      </c>
      <c r="G24" s="29" t="e">
        <f>ROUND(D24-(F24*12),0)</f>
        <v>#DIV/0!</v>
      </c>
      <c r="H24" s="29"/>
      <c r="I24" s="29"/>
      <c r="J24" s="29"/>
      <c r="K24" s="29"/>
      <c r="L24" s="29"/>
      <c r="M24" s="29"/>
      <c r="N24" s="29"/>
    </row>
    <row r="25" spans="1:14" ht="12.75">
      <c r="A25" s="29"/>
      <c r="B25" s="32"/>
      <c r="C25" s="33" t="s">
        <v>9</v>
      </c>
      <c r="D25" s="29">
        <f>MAX('employee data'!O2:O300)</f>
        <v>0</v>
      </c>
      <c r="E25" s="33"/>
      <c r="F25" s="29">
        <f>ROUNDDOWN(D25/12,0)</f>
        <v>0</v>
      </c>
      <c r="G25" s="29">
        <f>ROUND(D25-(F25*12),0)</f>
        <v>0</v>
      </c>
      <c r="H25" s="29"/>
      <c r="I25" s="29"/>
      <c r="J25" s="29"/>
      <c r="K25" s="29"/>
      <c r="L25" s="29"/>
      <c r="M25" s="29"/>
      <c r="N25" s="29"/>
    </row>
    <row r="26" spans="1:14" ht="12.75">
      <c r="A26" s="29"/>
      <c r="B26" s="32"/>
      <c r="C26" s="29"/>
      <c r="D26" s="29"/>
      <c r="E26" s="40"/>
      <c r="F26" s="29"/>
      <c r="G26" s="29"/>
      <c r="H26" s="29"/>
      <c r="I26" s="29"/>
      <c r="J26" s="29"/>
      <c r="K26" s="29"/>
      <c r="L26" s="29"/>
      <c r="M26" s="29"/>
      <c r="N26" s="29"/>
    </row>
    <row r="27" spans="1:14" ht="12.75">
      <c r="A27" s="29"/>
      <c r="B27" s="32" t="s">
        <v>29</v>
      </c>
      <c r="C27" s="32"/>
      <c r="D27" s="29"/>
      <c r="E27" s="29"/>
      <c r="F27" s="29"/>
      <c r="G27" s="29"/>
      <c r="H27" s="29"/>
      <c r="I27" s="29"/>
      <c r="J27" s="42"/>
      <c r="K27" s="29"/>
      <c r="L27" s="29"/>
      <c r="M27" s="29"/>
      <c r="N27" s="29"/>
    </row>
    <row r="28" spans="1:14" ht="12.75">
      <c r="A28" s="29"/>
      <c r="B28" s="29"/>
      <c r="C28" s="29"/>
      <c r="D28" s="29"/>
      <c r="E28" s="29"/>
      <c r="F28" s="36"/>
      <c r="G28" s="29"/>
      <c r="H28" s="29"/>
      <c r="I28" s="29"/>
      <c r="J28" s="29"/>
      <c r="K28" s="29"/>
      <c r="L28" s="29"/>
      <c r="M28" s="29"/>
      <c r="N28" s="29"/>
    </row>
    <row r="29" spans="1:14" ht="12.75">
      <c r="A29" s="29"/>
      <c r="B29" s="90" t="s">
        <v>23</v>
      </c>
      <c r="C29" s="31" t="s">
        <v>44</v>
      </c>
      <c r="D29" s="29">
        <f>_xlfn.COUNTIFS('employee data'!K2:K300,"",'employee data'!L2:L300,"same level")</f>
        <v>0</v>
      </c>
      <c r="E29" s="29"/>
      <c r="F29" s="29"/>
      <c r="G29" s="29"/>
      <c r="H29" s="29"/>
      <c r="I29" s="29"/>
      <c r="J29" s="29"/>
      <c r="K29" s="29"/>
      <c r="L29" s="29"/>
      <c r="M29" s="29"/>
      <c r="N29" s="29"/>
    </row>
    <row r="30" spans="1:14" ht="12.75">
      <c r="A30" s="29"/>
      <c r="B30" s="90"/>
      <c r="C30" s="31" t="s">
        <v>43</v>
      </c>
      <c r="D30" s="29">
        <f>_xlfn.COUNTIFS('employee data'!K2:K300,"",'employee data'!L2:L300,"more responsibility")</f>
        <v>0</v>
      </c>
      <c r="E30" s="29"/>
      <c r="F30" s="29"/>
      <c r="G30" s="29"/>
      <c r="H30" s="29"/>
      <c r="I30" s="29"/>
      <c r="J30" s="29"/>
      <c r="K30" s="29"/>
      <c r="L30" s="29"/>
      <c r="M30" s="29"/>
      <c r="N30" s="29"/>
    </row>
    <row r="31" spans="1:14" ht="12.75">
      <c r="A31" s="29"/>
      <c r="B31" s="91" t="s">
        <v>17</v>
      </c>
      <c r="C31" s="29" t="str">
        <f>CONCATENATE("Departed - ",intro!B25)</f>
        <v>Departed - not a fit </v>
      </c>
      <c r="D31" s="29">
        <f>COUNTIF('employee data'!K:K,intro!B25)</f>
        <v>0</v>
      </c>
      <c r="E31" s="29"/>
      <c r="F31" s="29"/>
      <c r="G31" s="29"/>
      <c r="H31" s="29"/>
      <c r="I31" s="29"/>
      <c r="J31" s="29"/>
      <c r="K31" s="29"/>
      <c r="L31" s="29"/>
      <c r="M31" s="29"/>
      <c r="N31" s="29"/>
    </row>
    <row r="32" spans="1:14" ht="12.75">
      <c r="A32" s="29"/>
      <c r="B32" s="91"/>
      <c r="C32" s="29" t="str">
        <f>CONCATENATE("Departed - ",intro!B26)</f>
        <v>Departed - personal reasons </v>
      </c>
      <c r="D32" s="29">
        <f>COUNTIF('employee data'!K:K,intro!B26)</f>
        <v>0</v>
      </c>
      <c r="E32" s="29"/>
      <c r="F32" s="29"/>
      <c r="G32" s="29"/>
      <c r="H32" s="29"/>
      <c r="I32" s="29"/>
      <c r="J32" s="29"/>
      <c r="K32" s="29"/>
      <c r="L32" s="29"/>
      <c r="M32" s="29"/>
      <c r="N32" s="29"/>
    </row>
    <row r="33" spans="1:14" ht="12.75">
      <c r="A33" s="29"/>
      <c r="B33" s="91"/>
      <c r="C33" s="29" t="str">
        <f>CONCATENATE("Departed - ",intro!B27)</f>
        <v>Departed - work shortage</v>
      </c>
      <c r="D33" s="29">
        <f>COUNTIF('employee data'!K:K,intro!B27)</f>
        <v>0</v>
      </c>
      <c r="E33" s="29"/>
      <c r="F33" s="29"/>
      <c r="G33" s="29"/>
      <c r="H33" s="29"/>
      <c r="I33" s="29"/>
      <c r="J33" s="29"/>
      <c r="K33" s="29"/>
      <c r="L33" s="29"/>
      <c r="M33" s="29"/>
      <c r="N33" s="29"/>
    </row>
    <row r="34" spans="1:14" ht="12.75">
      <c r="A34" s="29"/>
      <c r="B34" s="91"/>
      <c r="C34" s="29" t="str">
        <f>CONCATENATE("Departed - ",intro!B28)</f>
        <v>Departed - education opportunity</v>
      </c>
      <c r="D34" s="29">
        <f>COUNTIF('employee data'!K:K,intro!B28)</f>
        <v>0</v>
      </c>
      <c r="E34" s="29"/>
      <c r="F34" s="29"/>
      <c r="G34" s="29"/>
      <c r="H34" s="29"/>
      <c r="I34" s="29"/>
      <c r="J34" s="29"/>
      <c r="K34" s="29"/>
      <c r="L34" s="29"/>
      <c r="M34" s="29"/>
      <c r="N34" s="29"/>
    </row>
    <row r="35" spans="1:14" ht="12.75">
      <c r="A35" s="29"/>
      <c r="B35" s="91"/>
      <c r="C35" s="29" t="str">
        <f>CONCATENATE("Departed - ",intro!B29)</f>
        <v>Departed - other job opportunity</v>
      </c>
      <c r="D35" s="29">
        <f>COUNTIF('employee data'!K:K,intro!B29)</f>
        <v>0</v>
      </c>
      <c r="E35" s="29"/>
      <c r="F35" s="29"/>
      <c r="G35" s="29"/>
      <c r="H35" s="29"/>
      <c r="I35" s="29"/>
      <c r="J35" s="29"/>
      <c r="K35" s="29"/>
      <c r="L35" s="29"/>
      <c r="M35" s="29"/>
      <c r="N35" s="29"/>
    </row>
    <row r="36" spans="1:14" ht="12.75">
      <c r="A36" s="29"/>
      <c r="B36" s="29"/>
      <c r="C36" s="31"/>
      <c r="D36" s="29"/>
      <c r="E36" s="29"/>
      <c r="F36" s="29"/>
      <c r="G36" s="29"/>
      <c r="H36" s="29"/>
      <c r="I36" s="29"/>
      <c r="J36" s="29"/>
      <c r="K36" s="29"/>
      <c r="L36" s="29"/>
      <c r="M36" s="29"/>
      <c r="N36" s="29"/>
    </row>
    <row r="37" spans="1:14" ht="12.75">
      <c r="A37" s="29"/>
      <c r="B37" s="29"/>
      <c r="C37" s="29"/>
      <c r="D37" s="29"/>
      <c r="E37" s="29"/>
      <c r="F37" s="29"/>
      <c r="G37" s="29"/>
      <c r="H37" s="29"/>
      <c r="I37" s="29"/>
      <c r="J37" s="29"/>
      <c r="K37" s="29"/>
      <c r="L37" s="29"/>
      <c r="M37" s="29"/>
      <c r="N37" s="29"/>
    </row>
    <row r="38" spans="1:14" ht="12.75">
      <c r="A38" s="29"/>
      <c r="B38" s="29"/>
      <c r="C38" s="29"/>
      <c r="D38" s="31" t="s">
        <v>47</v>
      </c>
      <c r="E38" s="29"/>
      <c r="F38" s="29" t="s">
        <v>48</v>
      </c>
      <c r="G38" s="29"/>
      <c r="H38" s="29"/>
      <c r="I38" s="29"/>
      <c r="J38" s="29"/>
      <c r="K38" s="29"/>
      <c r="L38" s="29"/>
      <c r="M38" s="29"/>
      <c r="N38" s="29"/>
    </row>
    <row r="39" spans="1:14" ht="12.75">
      <c r="A39" s="29"/>
      <c r="B39" s="29"/>
      <c r="C39" s="31" t="s">
        <v>41</v>
      </c>
      <c r="D39" s="43" t="s">
        <v>40</v>
      </c>
      <c r="E39" s="29"/>
      <c r="F39" s="29" t="s">
        <v>40</v>
      </c>
      <c r="G39" s="29"/>
      <c r="H39" s="29"/>
      <c r="I39" s="29"/>
      <c r="J39" s="29"/>
      <c r="K39" s="29"/>
      <c r="L39" s="29"/>
      <c r="M39" s="29"/>
      <c r="N39" s="29"/>
    </row>
    <row r="40" spans="1:14" ht="12.75">
      <c r="A40" s="29"/>
      <c r="B40" s="29"/>
      <c r="C40" s="31" t="s">
        <v>37</v>
      </c>
      <c r="D40" s="29">
        <f>COUNTIF('employee data'!E:E,"Y")</f>
        <v>0</v>
      </c>
      <c r="E40" s="44" t="e">
        <f>D40/(D40+D41)</f>
        <v>#DIV/0!</v>
      </c>
      <c r="F40" s="29">
        <f>_xlfn.COUNTIFS('employee data'!E:E,"Y",'employee data'!Q:Q,C4)</f>
        <v>0</v>
      </c>
      <c r="G40" s="44" t="e">
        <f>F40/SUM($F$40:$F$41)</f>
        <v>#DIV/0!</v>
      </c>
      <c r="H40" s="29"/>
      <c r="I40" s="29"/>
      <c r="J40" s="29"/>
      <c r="K40" s="29"/>
      <c r="L40" s="29"/>
      <c r="M40" s="29"/>
      <c r="N40" s="29"/>
    </row>
    <row r="41" spans="1:14" ht="12.75">
      <c r="A41" s="29"/>
      <c r="B41" s="29"/>
      <c r="C41" s="31" t="s">
        <v>38</v>
      </c>
      <c r="D41" s="29">
        <f>COUNTIF('employee data'!E:E,"N")</f>
        <v>0</v>
      </c>
      <c r="E41" s="44" t="e">
        <f>D41/(D41+D40)</f>
        <v>#DIV/0!</v>
      </c>
      <c r="F41" s="29">
        <f>_xlfn.COUNTIFS('employee data'!E:E,"n",'employee data'!Q:Q,C4)</f>
        <v>0</v>
      </c>
      <c r="G41" s="44" t="e">
        <f>F41/SUM($F$40:$F$41)</f>
        <v>#DIV/0!</v>
      </c>
      <c r="H41" s="29"/>
      <c r="I41" s="29"/>
      <c r="J41" s="29"/>
      <c r="K41" s="29"/>
      <c r="L41" s="29"/>
      <c r="M41" s="29"/>
      <c r="N41" s="29"/>
    </row>
    <row r="42" spans="1:14" ht="12.75">
      <c r="A42" s="29"/>
      <c r="B42" s="29"/>
      <c r="C42" s="29"/>
      <c r="D42" s="29"/>
      <c r="E42" s="29"/>
      <c r="F42" s="29"/>
      <c r="G42" s="29"/>
      <c r="H42" s="29"/>
      <c r="I42" s="29"/>
      <c r="J42" s="29"/>
      <c r="K42" s="29"/>
      <c r="L42" s="29"/>
      <c r="M42" s="29"/>
      <c r="N42" s="29"/>
    </row>
    <row r="43" spans="1:14" ht="12.75">
      <c r="A43" s="29"/>
      <c r="B43" s="45" t="s">
        <v>46</v>
      </c>
      <c r="C43" s="29"/>
      <c r="D43" s="29"/>
      <c r="E43" s="29"/>
      <c r="F43" s="29"/>
      <c r="G43" s="29"/>
      <c r="H43" s="29"/>
      <c r="I43" s="29"/>
      <c r="J43" s="29"/>
      <c r="K43" s="29"/>
      <c r="L43" s="29"/>
      <c r="M43" s="29"/>
      <c r="N43" s="29"/>
    </row>
    <row r="44" spans="1:14" ht="12.75">
      <c r="A44" s="29"/>
      <c r="B44" s="31" t="s">
        <v>39</v>
      </c>
      <c r="C44" s="29"/>
      <c r="D44" s="29"/>
      <c r="E44" s="29"/>
      <c r="F44" s="29"/>
      <c r="G44" s="29"/>
      <c r="H44" s="29"/>
      <c r="I44" s="29"/>
      <c r="J44" s="29"/>
      <c r="K44" s="29"/>
      <c r="L44" s="29"/>
      <c r="M44" s="29"/>
      <c r="N44" s="29"/>
    </row>
    <row r="45" spans="1:14" ht="12.75">
      <c r="A45" s="29"/>
      <c r="B45" s="31"/>
      <c r="C45" s="29"/>
      <c r="D45" s="29" t="str">
        <f>CONCATENATE("# since ",C3)</f>
        <v># since 0</v>
      </c>
      <c r="E45" s="29"/>
      <c r="F45" s="29"/>
      <c r="G45" s="29"/>
      <c r="H45" s="29"/>
      <c r="I45" s="29"/>
      <c r="J45" s="29"/>
      <c r="K45" s="29"/>
      <c r="L45" s="29"/>
      <c r="M45" s="29"/>
      <c r="N45" s="29"/>
    </row>
    <row r="46" spans="1:14" ht="25.5">
      <c r="A46" s="29"/>
      <c r="B46" s="29"/>
      <c r="C46" s="46" t="str">
        <f>intro!B34</f>
        <v>Homeless or at Risk of Homelessness</v>
      </c>
      <c r="D46" s="31">
        <f>COUNTIF('employee data'!F:F,"x")</f>
        <v>0</v>
      </c>
      <c r="E46" s="29"/>
      <c r="F46" s="29"/>
      <c r="G46" s="29"/>
      <c r="H46" s="29"/>
      <c r="I46" s="29"/>
      <c r="J46" s="29"/>
      <c r="K46" s="29"/>
      <c r="L46" s="29"/>
      <c r="M46" s="29"/>
      <c r="N46" s="29"/>
    </row>
    <row r="47" spans="1:14" ht="25.5">
      <c r="A47" s="29"/>
      <c r="B47" s="29"/>
      <c r="C47" s="46" t="str">
        <f>intro!B35</f>
        <v>Living with Mental Health Issues</v>
      </c>
      <c r="D47" s="31">
        <f>COUNTIF('employee data'!G:G,"x")</f>
        <v>0</v>
      </c>
      <c r="E47" s="29"/>
      <c r="F47" s="29"/>
      <c r="G47" s="29"/>
      <c r="H47" s="29"/>
      <c r="I47" s="29"/>
      <c r="J47" s="29"/>
      <c r="K47" s="29"/>
      <c r="L47" s="29"/>
      <c r="M47" s="29"/>
      <c r="N47" s="29"/>
    </row>
    <row r="48" spans="1:14" ht="12.75">
      <c r="A48" s="29"/>
      <c r="B48" s="29"/>
      <c r="C48" s="46" t="str">
        <f>intro!B36</f>
        <v>Living with Addictions Issues</v>
      </c>
      <c r="D48" s="31">
        <f>COUNTIF('employee data'!H:H,"x")</f>
        <v>0</v>
      </c>
      <c r="E48" s="29"/>
      <c r="F48" s="29"/>
      <c r="G48" s="29"/>
      <c r="H48" s="29"/>
      <c r="I48" s="29"/>
      <c r="J48" s="29"/>
      <c r="K48" s="29"/>
      <c r="L48" s="29"/>
      <c r="M48" s="29"/>
      <c r="N48" s="29"/>
    </row>
    <row r="49" spans="1:14" ht="12.75">
      <c r="A49" s="29"/>
      <c r="B49" s="29"/>
      <c r="C49" s="46" t="str">
        <f>intro!B37</f>
        <v>Living with Physical Disability</v>
      </c>
      <c r="D49" s="31">
        <f>COUNTIF('employee data'!I:I,"x")</f>
        <v>0</v>
      </c>
      <c r="E49" s="29"/>
      <c r="F49" s="29"/>
      <c r="G49" s="29"/>
      <c r="H49" s="29"/>
      <c r="I49" s="29"/>
      <c r="J49" s="29"/>
      <c r="K49" s="29"/>
      <c r="L49" s="29"/>
      <c r="M49" s="29"/>
      <c r="N49" s="29"/>
    </row>
    <row r="50" spans="1:14" ht="12.75">
      <c r="A50" s="29"/>
      <c r="B50" s="29"/>
      <c r="C50" s="46"/>
      <c r="D50" s="31"/>
      <c r="E50" s="29"/>
      <c r="F50" s="29"/>
      <c r="G50" s="29"/>
      <c r="H50" s="29"/>
      <c r="I50" s="29"/>
      <c r="J50" s="29"/>
      <c r="K50" s="29"/>
      <c r="L50" s="29"/>
      <c r="M50" s="29"/>
      <c r="N50" s="29"/>
    </row>
    <row r="51" spans="1:14" ht="12.75">
      <c r="A51" s="29"/>
      <c r="B51" s="29"/>
      <c r="C51" s="29"/>
      <c r="D51" s="29"/>
      <c r="E51" s="29"/>
      <c r="F51" s="29"/>
      <c r="G51" s="29"/>
      <c r="H51" s="29"/>
      <c r="I51" s="29"/>
      <c r="J51" s="29"/>
      <c r="K51" s="29"/>
      <c r="L51" s="29"/>
      <c r="M51" s="29"/>
      <c r="N51" s="29"/>
    </row>
    <row r="52" spans="1:14" ht="12.75">
      <c r="A52" s="29"/>
      <c r="B52" s="29"/>
      <c r="C52" s="29"/>
      <c r="D52" s="29"/>
      <c r="E52" s="29"/>
      <c r="F52" s="29"/>
      <c r="G52" s="29"/>
      <c r="H52" s="29"/>
      <c r="I52" s="29"/>
      <c r="J52" s="29"/>
      <c r="K52" s="29"/>
      <c r="L52" s="29"/>
      <c r="M52" s="29"/>
      <c r="N52" s="29"/>
    </row>
    <row r="53" spans="1:14" ht="12.75">
      <c r="A53" s="29"/>
      <c r="B53" s="29"/>
      <c r="C53" s="29"/>
      <c r="D53" s="29"/>
      <c r="E53" s="29"/>
      <c r="F53" s="29"/>
      <c r="G53" s="29"/>
      <c r="H53" s="29"/>
      <c r="I53" s="29"/>
      <c r="J53" s="29"/>
      <c r="K53" s="29"/>
      <c r="L53" s="29"/>
      <c r="M53" s="29"/>
      <c r="N53" s="29"/>
    </row>
    <row r="54" spans="1:14" ht="12.75">
      <c r="A54" s="29"/>
      <c r="B54" s="29"/>
      <c r="C54" s="29"/>
      <c r="D54" s="29"/>
      <c r="E54" s="29"/>
      <c r="F54" s="29"/>
      <c r="G54" s="29"/>
      <c r="H54" s="29"/>
      <c r="I54" s="29"/>
      <c r="J54" s="29"/>
      <c r="K54" s="29"/>
      <c r="L54" s="29"/>
      <c r="M54" s="29"/>
      <c r="N54" s="29"/>
    </row>
    <row r="66" ht="50.25" customHeight="1"/>
  </sheetData>
  <sheetProtection sheet="1" objects="1" scenarios="1"/>
  <mergeCells count="3">
    <mergeCell ref="B29:B30"/>
    <mergeCell ref="B31:B35"/>
    <mergeCell ref="A1:B1"/>
  </mergeCells>
  <printOptions/>
  <pageMargins left="0.7" right="0.7" top="0.75" bottom="0.75" header="0.3" footer="0.3"/>
  <pageSetup horizontalDpi="600" verticalDpi="600" orientation="landscape" r:id="rId1"/>
  <headerFooter>
    <oddFooter>&amp;CDemonstrating Value  - Supportive Employment Profile.xls</oddFooter>
  </headerFooter>
  <ignoredErrors>
    <ignoredError sqref="C46:C49" unlockedFormula="1"/>
  </ignoredErrors>
</worksheet>
</file>

<file path=xl/worksheets/sheet4.xml><?xml version="1.0" encoding="utf-8"?>
<worksheet xmlns="http://schemas.openxmlformats.org/spreadsheetml/2006/main" xmlns:r="http://schemas.openxmlformats.org/officeDocument/2006/relationships">
  <dimension ref="A1:R40"/>
  <sheetViews>
    <sheetView showGridLines="0" view="pageLayout" zoomScaleNormal="160" workbookViewId="0" topLeftCell="A1">
      <selection activeCell="I2" sqref="I2"/>
    </sheetView>
  </sheetViews>
  <sheetFormatPr defaultColWidth="9.140625" defaultRowHeight="12.75"/>
  <cols>
    <col min="1" max="1" width="4.8515625" style="0" customWidth="1"/>
    <col min="6" max="6" width="11.00390625" style="0" bestFit="1" customWidth="1"/>
    <col min="13" max="13" width="9.28125" style="0" customWidth="1"/>
    <col min="15" max="18" width="9.140625" style="71" customWidth="1"/>
  </cols>
  <sheetData>
    <row r="1" spans="1:18" ht="15">
      <c r="A1" s="53" t="s">
        <v>57</v>
      </c>
      <c r="B1" s="53"/>
      <c r="C1" s="52"/>
      <c r="D1" s="52"/>
      <c r="E1" s="52"/>
      <c r="F1" s="74">
        <f>intro!B20</f>
        <v>0</v>
      </c>
      <c r="G1" s="52"/>
      <c r="H1" s="52"/>
      <c r="I1" s="52"/>
      <c r="J1" s="52"/>
      <c r="K1" s="52"/>
      <c r="L1" s="52"/>
      <c r="M1" s="52"/>
      <c r="N1" s="52"/>
      <c r="O1" s="70"/>
      <c r="P1" s="70"/>
      <c r="Q1" s="70"/>
      <c r="R1" s="70"/>
    </row>
    <row r="2" spans="1:14" ht="12.75">
      <c r="A2" s="26"/>
      <c r="B2" s="26"/>
      <c r="C2" s="26"/>
      <c r="D2" s="26"/>
      <c r="E2" s="26"/>
      <c r="F2" s="26"/>
      <c r="G2" s="26"/>
      <c r="H2" s="26"/>
      <c r="I2" s="26"/>
      <c r="J2" s="26"/>
      <c r="K2" s="26"/>
      <c r="L2" s="26"/>
      <c r="M2" s="26"/>
      <c r="N2" s="26"/>
    </row>
    <row r="3" spans="1:14" ht="12.75">
      <c r="A3" s="26"/>
      <c r="B3" s="26"/>
      <c r="C3" s="26"/>
      <c r="D3" s="26"/>
      <c r="E3" s="26"/>
      <c r="F3" s="26"/>
      <c r="G3" s="26"/>
      <c r="H3" s="26"/>
      <c r="I3" s="26"/>
      <c r="J3" s="26"/>
      <c r="K3" s="26"/>
      <c r="L3" s="26"/>
      <c r="M3" s="26"/>
      <c r="N3" s="26"/>
    </row>
    <row r="4" spans="1:14" ht="12.75">
      <c r="A4" s="26"/>
      <c r="B4" s="26"/>
      <c r="C4" s="26"/>
      <c r="D4" s="26"/>
      <c r="E4" s="26"/>
      <c r="F4" s="26"/>
      <c r="G4" s="26"/>
      <c r="H4" s="26"/>
      <c r="I4" s="26"/>
      <c r="J4" s="26"/>
      <c r="K4" s="26"/>
      <c r="L4" s="26"/>
      <c r="M4" s="26"/>
      <c r="N4" s="26"/>
    </row>
    <row r="5" spans="1:14" ht="12.75">
      <c r="A5" s="26"/>
      <c r="B5" s="26"/>
      <c r="C5" s="26"/>
      <c r="D5" s="26"/>
      <c r="E5" s="26"/>
      <c r="F5" s="26"/>
      <c r="G5" s="26"/>
      <c r="H5" s="26"/>
      <c r="I5" s="26"/>
      <c r="J5" s="26"/>
      <c r="K5" s="26"/>
      <c r="L5" s="26"/>
      <c r="M5" s="26"/>
      <c r="N5" s="26"/>
    </row>
    <row r="6" spans="1:14" ht="12.75">
      <c r="A6" s="26"/>
      <c r="B6" s="26"/>
      <c r="C6" s="26"/>
      <c r="D6" s="26"/>
      <c r="E6" s="26"/>
      <c r="F6" s="26"/>
      <c r="G6" s="26"/>
      <c r="H6" s="26"/>
      <c r="I6" s="26"/>
      <c r="J6" s="26"/>
      <c r="K6" s="26"/>
      <c r="L6" s="26"/>
      <c r="M6" s="26"/>
      <c r="N6" s="26"/>
    </row>
    <row r="7" spans="1:14" ht="12.75">
      <c r="A7" s="26"/>
      <c r="B7" s="26"/>
      <c r="C7" s="26"/>
      <c r="D7" s="26"/>
      <c r="E7" s="26"/>
      <c r="F7" s="26"/>
      <c r="G7" s="26"/>
      <c r="H7" s="26"/>
      <c r="I7" s="26"/>
      <c r="J7" s="26"/>
      <c r="K7" s="26"/>
      <c r="L7" s="26"/>
      <c r="M7" s="26"/>
      <c r="N7" s="26"/>
    </row>
    <row r="8" spans="1:14" ht="12.75">
      <c r="A8" s="26"/>
      <c r="B8" s="26"/>
      <c r="C8" s="26"/>
      <c r="D8" s="26"/>
      <c r="E8" s="26"/>
      <c r="F8" s="26"/>
      <c r="G8" s="26"/>
      <c r="H8" s="26"/>
      <c r="I8" s="26"/>
      <c r="J8" s="26"/>
      <c r="K8" s="26"/>
      <c r="L8" s="26"/>
      <c r="M8" s="26"/>
      <c r="N8" s="26"/>
    </row>
    <row r="9" spans="1:14" ht="12.75">
      <c r="A9" s="26"/>
      <c r="B9" s="26"/>
      <c r="C9" s="26"/>
      <c r="D9" s="26"/>
      <c r="E9" s="26"/>
      <c r="F9" s="26"/>
      <c r="G9" s="26"/>
      <c r="H9" s="26"/>
      <c r="I9" s="26"/>
      <c r="J9" s="26"/>
      <c r="K9" s="26"/>
      <c r="L9" s="26"/>
      <c r="M9" s="26"/>
      <c r="N9" s="26"/>
    </row>
    <row r="10" spans="1:14" ht="12.75">
      <c r="A10" s="26"/>
      <c r="B10" s="26"/>
      <c r="C10" s="26"/>
      <c r="D10" s="26"/>
      <c r="E10" s="26"/>
      <c r="F10" s="26"/>
      <c r="G10" s="26"/>
      <c r="H10" s="26"/>
      <c r="I10" s="26"/>
      <c r="J10" s="26"/>
      <c r="K10" s="26"/>
      <c r="L10" s="26"/>
      <c r="M10" s="26"/>
      <c r="N10" s="26"/>
    </row>
    <row r="11" spans="1:14" ht="12.75">
      <c r="A11" s="26"/>
      <c r="B11" s="26"/>
      <c r="C11" s="26"/>
      <c r="D11" s="26"/>
      <c r="E11" s="26"/>
      <c r="F11" s="26"/>
      <c r="G11" s="26"/>
      <c r="H11" s="26"/>
      <c r="I11" s="26"/>
      <c r="J11" s="26"/>
      <c r="K11" s="26"/>
      <c r="L11" s="26"/>
      <c r="M11" s="26"/>
      <c r="N11" s="26"/>
    </row>
    <row r="12" spans="1:14" ht="12.75">
      <c r="A12" s="26"/>
      <c r="B12" s="26"/>
      <c r="C12" s="26"/>
      <c r="D12" s="26"/>
      <c r="E12" s="26"/>
      <c r="F12" s="26"/>
      <c r="G12" s="26"/>
      <c r="H12" s="26"/>
      <c r="I12" s="26"/>
      <c r="J12" s="26"/>
      <c r="K12" s="26"/>
      <c r="L12" s="26"/>
      <c r="M12" s="26"/>
      <c r="N12" s="26"/>
    </row>
    <row r="13" spans="1:14" ht="12.75">
      <c r="A13" s="26"/>
      <c r="B13" s="26"/>
      <c r="C13" s="26"/>
      <c r="D13" s="26"/>
      <c r="E13" s="26"/>
      <c r="F13" s="26"/>
      <c r="G13" s="26"/>
      <c r="H13" s="26"/>
      <c r="I13" s="26"/>
      <c r="J13" s="26"/>
      <c r="K13" s="26"/>
      <c r="L13" s="26"/>
      <c r="M13" s="26"/>
      <c r="N13" s="26"/>
    </row>
    <row r="14" spans="1:14" ht="12.75">
      <c r="A14" s="26"/>
      <c r="B14" s="26"/>
      <c r="C14" s="26"/>
      <c r="D14" s="26"/>
      <c r="E14" s="26"/>
      <c r="F14" s="26"/>
      <c r="G14" s="26"/>
      <c r="H14" s="26"/>
      <c r="I14" s="26"/>
      <c r="J14" s="26"/>
      <c r="K14" s="26"/>
      <c r="L14" s="26"/>
      <c r="M14" s="26"/>
      <c r="N14" s="26"/>
    </row>
    <row r="15" spans="1:14" ht="12.75">
      <c r="A15" s="26"/>
      <c r="B15" s="26"/>
      <c r="C15" s="26"/>
      <c r="D15" s="26"/>
      <c r="E15" s="26"/>
      <c r="F15" s="26"/>
      <c r="G15" s="26"/>
      <c r="H15" s="26"/>
      <c r="I15" s="26"/>
      <c r="J15" s="26"/>
      <c r="K15" s="26"/>
      <c r="L15" s="26"/>
      <c r="M15" s="26"/>
      <c r="N15" s="26"/>
    </row>
    <row r="16" spans="1:14" ht="12.75">
      <c r="A16" s="26"/>
      <c r="B16" s="26"/>
      <c r="C16" s="26"/>
      <c r="D16" s="26"/>
      <c r="E16" s="26"/>
      <c r="F16" s="26"/>
      <c r="G16" s="26"/>
      <c r="H16" s="26"/>
      <c r="I16" s="26"/>
      <c r="J16" s="26"/>
      <c r="K16" s="26"/>
      <c r="L16" s="26"/>
      <c r="M16" s="26"/>
      <c r="N16" s="26"/>
    </row>
    <row r="17" spans="1:14" ht="12.75">
      <c r="A17" s="26"/>
      <c r="B17" s="26"/>
      <c r="C17" s="26"/>
      <c r="D17" s="26"/>
      <c r="E17" s="26"/>
      <c r="F17" s="26"/>
      <c r="G17" s="26"/>
      <c r="H17" s="26"/>
      <c r="I17" s="26"/>
      <c r="J17" s="26"/>
      <c r="K17" s="26"/>
      <c r="L17" s="26"/>
      <c r="M17" s="26"/>
      <c r="N17" s="26"/>
    </row>
    <row r="18" spans="1:14" ht="12.75">
      <c r="A18" s="26"/>
      <c r="B18" s="26"/>
      <c r="C18" s="26"/>
      <c r="D18" s="26"/>
      <c r="E18" s="26"/>
      <c r="F18" s="26"/>
      <c r="G18" s="26"/>
      <c r="H18" s="26"/>
      <c r="I18" s="26"/>
      <c r="J18" s="26"/>
      <c r="K18" s="26"/>
      <c r="L18" s="26"/>
      <c r="M18" s="26"/>
      <c r="N18" s="26"/>
    </row>
    <row r="19" spans="1:14" ht="12.75">
      <c r="A19" s="26"/>
      <c r="B19" s="26"/>
      <c r="C19" s="26"/>
      <c r="D19" s="26"/>
      <c r="E19" s="26"/>
      <c r="F19" s="26"/>
      <c r="G19" s="26"/>
      <c r="H19" s="26"/>
      <c r="I19" s="26"/>
      <c r="J19" s="26"/>
      <c r="K19" s="26"/>
      <c r="L19" s="26"/>
      <c r="M19" s="26"/>
      <c r="N19" s="26"/>
    </row>
    <row r="20" spans="1:14" ht="15" customHeight="1">
      <c r="A20" s="26"/>
      <c r="B20" s="26"/>
      <c r="C20" s="26"/>
      <c r="D20" s="26"/>
      <c r="E20" s="26"/>
      <c r="F20" s="26"/>
      <c r="G20" s="26"/>
      <c r="H20" s="26"/>
      <c r="I20" s="26"/>
      <c r="J20" s="26"/>
      <c r="K20" s="26"/>
      <c r="L20" s="26"/>
      <c r="M20" s="26"/>
      <c r="N20" s="26"/>
    </row>
    <row r="21" spans="1:14" ht="12.75">
      <c r="A21" s="26"/>
      <c r="B21" s="26"/>
      <c r="C21" s="26"/>
      <c r="D21" s="26"/>
      <c r="E21" s="26"/>
      <c r="F21" s="26"/>
      <c r="G21" s="26"/>
      <c r="H21" s="26"/>
      <c r="I21" s="26"/>
      <c r="J21" s="26"/>
      <c r="K21" s="26"/>
      <c r="L21" s="26"/>
      <c r="M21" s="26"/>
      <c r="N21" s="26"/>
    </row>
    <row r="22" spans="1:16" ht="12.75" customHeight="1">
      <c r="A22" s="26"/>
      <c r="B22" s="26"/>
      <c r="C22" s="26"/>
      <c r="D22" s="26"/>
      <c r="E22" s="26"/>
      <c r="F22" s="26"/>
      <c r="G22" s="26"/>
      <c r="H22" s="26"/>
      <c r="I22" s="26"/>
      <c r="J22" s="26"/>
      <c r="K22" s="26"/>
      <c r="L22" s="26"/>
      <c r="M22" s="26"/>
      <c r="N22" s="73"/>
      <c r="O22" s="72"/>
      <c r="P22" s="72"/>
    </row>
    <row r="23" spans="1:16" ht="12.75">
      <c r="A23" s="26"/>
      <c r="B23" s="26"/>
      <c r="C23" s="26"/>
      <c r="D23" s="26"/>
      <c r="E23" s="26"/>
      <c r="F23" s="26"/>
      <c r="G23" s="26"/>
      <c r="H23" s="26"/>
      <c r="I23" s="26"/>
      <c r="J23" s="26"/>
      <c r="K23" s="26"/>
      <c r="L23" s="26"/>
      <c r="M23" s="26"/>
      <c r="N23" s="73"/>
      <c r="O23" s="72"/>
      <c r="P23" s="72"/>
    </row>
    <row r="24" spans="1:14" ht="12.75">
      <c r="A24" s="26"/>
      <c r="B24" s="26"/>
      <c r="C24" s="26"/>
      <c r="D24" s="26"/>
      <c r="E24" s="26"/>
      <c r="F24" s="26"/>
      <c r="G24" s="26"/>
      <c r="H24" s="26"/>
      <c r="I24" s="26"/>
      <c r="J24" s="47"/>
      <c r="K24" s="26"/>
      <c r="L24" s="26"/>
      <c r="M24" s="26"/>
      <c r="N24" s="26"/>
    </row>
    <row r="25" spans="1:14" ht="12.75">
      <c r="A25" s="26"/>
      <c r="B25" s="26"/>
      <c r="C25" s="26"/>
      <c r="D25" s="26"/>
      <c r="E25" s="26"/>
      <c r="F25" s="26"/>
      <c r="G25" s="26"/>
      <c r="H25" s="26"/>
      <c r="I25" s="26"/>
      <c r="J25" s="26"/>
      <c r="K25" s="26"/>
      <c r="L25" s="26"/>
      <c r="M25" s="26"/>
      <c r="N25" s="26"/>
    </row>
    <row r="26" spans="1:14" ht="12.75">
      <c r="A26" s="26"/>
      <c r="B26" s="26"/>
      <c r="C26" s="26"/>
      <c r="D26" s="26"/>
      <c r="E26" s="26"/>
      <c r="F26" s="26"/>
      <c r="G26" s="26"/>
      <c r="H26" s="26"/>
      <c r="I26" s="26"/>
      <c r="J26" s="26"/>
      <c r="K26" s="26"/>
      <c r="L26" s="26"/>
      <c r="M26" s="26"/>
      <c r="N26" s="30"/>
    </row>
    <row r="27" spans="1:14" ht="12.75">
      <c r="A27" s="26"/>
      <c r="B27" s="26"/>
      <c r="C27" s="26"/>
      <c r="D27" s="26"/>
      <c r="E27" s="26"/>
      <c r="F27" s="26"/>
      <c r="G27" s="26"/>
      <c r="H27" s="26"/>
      <c r="I27" s="26"/>
      <c r="J27" s="26"/>
      <c r="K27" s="26"/>
      <c r="L27" s="26"/>
      <c r="M27" s="26"/>
      <c r="N27" s="26"/>
    </row>
    <row r="28" spans="1:14" ht="12.75">
      <c r="A28" s="26"/>
      <c r="B28" s="26"/>
      <c r="C28" s="26"/>
      <c r="D28" s="26"/>
      <c r="E28" s="26"/>
      <c r="F28" s="26"/>
      <c r="G28" s="26"/>
      <c r="H28" s="26"/>
      <c r="I28" s="26"/>
      <c r="J28" s="26"/>
      <c r="K28" s="26"/>
      <c r="L28" s="26"/>
      <c r="M28" s="26"/>
      <c r="N28" s="26"/>
    </row>
    <row r="29" spans="1:14" ht="12.75">
      <c r="A29" s="26"/>
      <c r="B29" s="26"/>
      <c r="C29" s="26"/>
      <c r="D29" s="26"/>
      <c r="E29" s="26"/>
      <c r="F29" s="26"/>
      <c r="G29" s="26"/>
      <c r="H29" s="26"/>
      <c r="I29" s="26"/>
      <c r="J29" s="26"/>
      <c r="K29" s="26"/>
      <c r="L29" s="26"/>
      <c r="M29" s="26"/>
      <c r="N29" s="26"/>
    </row>
    <row r="30" spans="1:14" ht="12.75">
      <c r="A30" s="26"/>
      <c r="B30" s="26"/>
      <c r="C30" s="26"/>
      <c r="D30" s="26"/>
      <c r="E30" s="26"/>
      <c r="F30" s="26"/>
      <c r="G30" s="26"/>
      <c r="H30" s="26"/>
      <c r="I30" s="26"/>
      <c r="J30" s="26"/>
      <c r="K30" s="26"/>
      <c r="L30" s="26"/>
      <c r="M30" s="26"/>
      <c r="N30" s="26"/>
    </row>
    <row r="31" spans="1:14" ht="12.75">
      <c r="A31" s="26"/>
      <c r="B31" s="26"/>
      <c r="C31" s="26"/>
      <c r="D31" s="26"/>
      <c r="E31" s="26"/>
      <c r="F31" s="26"/>
      <c r="G31" s="26"/>
      <c r="H31" s="26"/>
      <c r="I31" s="26"/>
      <c r="J31" s="26"/>
      <c r="K31" s="26"/>
      <c r="L31" s="26"/>
      <c r="M31" s="26"/>
      <c r="N31" s="26"/>
    </row>
    <row r="32" spans="1:14" ht="12.75">
      <c r="A32" s="26"/>
      <c r="B32" s="26"/>
      <c r="C32" s="26"/>
      <c r="D32" s="26"/>
      <c r="E32" s="26"/>
      <c r="F32" s="26"/>
      <c r="G32" s="26"/>
      <c r="H32" s="26"/>
      <c r="I32" s="26"/>
      <c r="J32" s="26"/>
      <c r="K32" s="26"/>
      <c r="L32" s="26"/>
      <c r="M32" s="26"/>
      <c r="N32" s="26"/>
    </row>
    <row r="33" spans="1:14" ht="12.75">
      <c r="A33" s="26"/>
      <c r="B33" s="26"/>
      <c r="C33" s="26"/>
      <c r="D33" s="26"/>
      <c r="E33" s="26"/>
      <c r="F33" s="26"/>
      <c r="G33" s="26"/>
      <c r="H33" s="26"/>
      <c r="I33" s="26"/>
      <c r="J33" s="26"/>
      <c r="K33" s="26"/>
      <c r="L33" s="26"/>
      <c r="M33" s="26"/>
      <c r="N33" s="26"/>
    </row>
    <row r="34" spans="1:14" ht="12.75">
      <c r="A34" s="26"/>
      <c r="B34" s="26"/>
      <c r="C34" s="26"/>
      <c r="D34" s="26"/>
      <c r="E34" s="26"/>
      <c r="F34" s="26"/>
      <c r="G34" s="26"/>
      <c r="H34" s="26"/>
      <c r="I34" s="26"/>
      <c r="J34" s="26"/>
      <c r="K34" s="26"/>
      <c r="L34" s="26"/>
      <c r="M34" s="26"/>
      <c r="N34" s="26"/>
    </row>
    <row r="35" spans="1:14" ht="12.75">
      <c r="A35" s="26"/>
      <c r="B35" s="26"/>
      <c r="C35" s="26"/>
      <c r="D35" s="26"/>
      <c r="E35" s="26"/>
      <c r="F35" s="26"/>
      <c r="G35" s="26"/>
      <c r="H35" s="26"/>
      <c r="I35" s="26"/>
      <c r="J35" s="26"/>
      <c r="K35" s="26"/>
      <c r="L35" s="26"/>
      <c r="M35" s="26"/>
      <c r="N35" s="26"/>
    </row>
    <row r="36" spans="1:14" ht="12.75">
      <c r="A36" s="26"/>
      <c r="B36" s="26"/>
      <c r="C36" s="26"/>
      <c r="D36" s="26"/>
      <c r="E36" s="26"/>
      <c r="F36" s="26"/>
      <c r="G36" s="26"/>
      <c r="H36" s="26"/>
      <c r="I36" s="26"/>
      <c r="J36" s="26"/>
      <c r="K36" s="26"/>
      <c r="L36" s="26"/>
      <c r="M36" s="26"/>
      <c r="N36" s="26"/>
    </row>
    <row r="37" spans="1:14" ht="12.75" customHeight="1">
      <c r="A37" s="26"/>
      <c r="B37" s="26"/>
      <c r="C37" s="26"/>
      <c r="D37" s="26"/>
      <c r="E37" s="26"/>
      <c r="F37" s="26"/>
      <c r="G37" s="26"/>
      <c r="H37" s="93" t="s">
        <v>66</v>
      </c>
      <c r="I37" s="93"/>
      <c r="J37" s="93"/>
      <c r="K37" s="93"/>
      <c r="L37" s="93"/>
      <c r="M37" s="93"/>
      <c r="N37" s="93"/>
    </row>
    <row r="38" spans="1:14" ht="12.75">
      <c r="A38" s="26"/>
      <c r="B38" s="26"/>
      <c r="C38" s="26"/>
      <c r="D38" s="26"/>
      <c r="E38" s="26"/>
      <c r="F38" s="26"/>
      <c r="G38" s="26"/>
      <c r="H38" s="93"/>
      <c r="I38" s="93"/>
      <c r="J38" s="93"/>
      <c r="K38" s="93"/>
      <c r="L38" s="93"/>
      <c r="M38" s="93"/>
      <c r="N38" s="93"/>
    </row>
    <row r="39" spans="1:14" ht="12.75">
      <c r="A39" s="26"/>
      <c r="B39" s="26"/>
      <c r="C39" s="26"/>
      <c r="D39" s="26"/>
      <c r="E39" s="26"/>
      <c r="F39" s="26"/>
      <c r="G39" s="26"/>
      <c r="H39" s="48"/>
      <c r="I39" s="49" t="str">
        <f>CONCATENATE("Overall since ",'data summary'!C3)</f>
        <v>Overall since 0</v>
      </c>
      <c r="J39" s="49"/>
      <c r="K39" s="48"/>
      <c r="L39" s="49" t="s">
        <v>45</v>
      </c>
      <c r="M39" s="48"/>
      <c r="N39" s="48"/>
    </row>
    <row r="40" spans="1:14" ht="12.75">
      <c r="A40" s="26"/>
      <c r="B40" s="26"/>
      <c r="C40" s="26"/>
      <c r="D40" s="26"/>
      <c r="E40" s="26"/>
      <c r="F40" s="26"/>
      <c r="G40" s="26"/>
      <c r="H40" s="48"/>
      <c r="I40" s="50" t="e">
        <f>'data summary'!E40</f>
        <v>#DIV/0!</v>
      </c>
      <c r="J40" s="51"/>
      <c r="K40" s="51"/>
      <c r="L40" s="50" t="e">
        <f>'data summary'!G40</f>
        <v>#DIV/0!</v>
      </c>
      <c r="M40" s="48"/>
      <c r="N40" s="48"/>
    </row>
    <row r="41" s="71" customFormat="1" ht="12.75"/>
    <row r="42" s="71" customFormat="1" ht="12.75"/>
    <row r="43" s="71" customFormat="1" ht="12.75"/>
    <row r="44" s="71" customFormat="1" ht="12.75"/>
    <row r="45" s="71" customFormat="1" ht="12.75"/>
    <row r="46" s="71" customFormat="1" ht="12.75"/>
    <row r="47" s="71" customFormat="1" ht="12.75"/>
    <row r="48" s="71" customFormat="1" ht="12.75"/>
    <row r="49" s="71" customFormat="1" ht="12.75"/>
    <row r="50" s="71" customFormat="1" ht="12.75"/>
    <row r="51" s="71" customFormat="1" ht="12.75"/>
    <row r="52" s="71" customFormat="1" ht="12.75"/>
    <row r="53" s="71" customFormat="1" ht="12.75"/>
    <row r="54" s="71" customFormat="1" ht="12.75"/>
    <row r="55" s="71" customFormat="1" ht="12.75"/>
  </sheetData>
  <sheetProtection/>
  <mergeCells count="1">
    <mergeCell ref="H37:N38"/>
  </mergeCells>
  <printOptions/>
  <pageMargins left="0.5118110236220472" right="0.31496062992125984" top="0.7480314960629921" bottom="0.7480314960629921" header="0.31496062992125984" footer="0.31496062992125984"/>
  <pageSetup horizontalDpi="600" verticalDpi="600" orientation="landscape" r:id="rId2"/>
  <headerFooter>
    <oddFooter>&amp;CDemonstrating Value  - Supportive Employment Profile.xls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CMHAVB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CMHA</dc:creator>
  <cp:keywords/>
  <dc:description/>
  <cp:lastModifiedBy>Bryn Sadownik</cp:lastModifiedBy>
  <cp:lastPrinted>2014-02-03T19:48:57Z</cp:lastPrinted>
  <dcterms:created xsi:type="dcterms:W3CDTF">2006-10-11T16:09:22Z</dcterms:created>
  <dcterms:modified xsi:type="dcterms:W3CDTF">2014-02-04T18:51:49Z</dcterms:modified>
  <cp:category/>
  <cp:version/>
  <cp:contentType/>
  <cp:contentStatus/>
</cp:coreProperties>
</file>